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80" yWindow="855" windowWidth="28215" windowHeight="11670"/>
  </bookViews>
  <sheets>
    <sheet name="Форма 3" sheetId="1" r:id="rId1"/>
  </sheets>
  <definedNames>
    <definedName name="_xlnm.Print_Titles" localSheetId="0">'Форма 3'!$13:$13</definedName>
    <definedName name="_xlnm.Print_Area" localSheetId="0">'Форма 3'!$A$1:$S$71</definedName>
  </definedNames>
  <calcPr calcId="145621"/>
</workbook>
</file>

<file path=xl/calcChain.xml><?xml version="1.0" encoding="utf-8"?>
<calcChain xmlns="http://schemas.openxmlformats.org/spreadsheetml/2006/main">
  <c r="Q66" i="1" l="1"/>
  <c r="N66" i="1"/>
  <c r="J66" i="1"/>
  <c r="G66" i="1"/>
  <c r="D66" i="1"/>
  <c r="Q65" i="1"/>
  <c r="N65" i="1"/>
  <c r="J65" i="1"/>
  <c r="G65" i="1"/>
  <c r="D65" i="1"/>
  <c r="Q64" i="1"/>
  <c r="N64" i="1"/>
  <c r="J64" i="1"/>
  <c r="G64" i="1"/>
  <c r="D64" i="1"/>
  <c r="Q63" i="1"/>
  <c r="N63" i="1"/>
  <c r="J63" i="1"/>
  <c r="G63" i="1"/>
  <c r="D63" i="1"/>
  <c r="Q62" i="1"/>
  <c r="N62" i="1"/>
  <c r="J62" i="1"/>
  <c r="G62" i="1"/>
  <c r="D62" i="1"/>
  <c r="Q61" i="1"/>
  <c r="N61" i="1"/>
  <c r="J61" i="1"/>
  <c r="G61" i="1"/>
  <c r="D61" i="1"/>
  <c r="Q60" i="1"/>
  <c r="N60" i="1"/>
  <c r="J60" i="1"/>
  <c r="G60" i="1"/>
  <c r="D60" i="1"/>
  <c r="Q59" i="1"/>
  <c r="N59" i="1"/>
  <c r="J59" i="1"/>
  <c r="G59" i="1"/>
  <c r="D59" i="1"/>
  <c r="Q58" i="1"/>
  <c r="N58" i="1"/>
  <c r="J58" i="1"/>
  <c r="G58" i="1"/>
  <c r="D58" i="1"/>
  <c r="Q57" i="1"/>
  <c r="N57" i="1"/>
  <c r="J57" i="1"/>
  <c r="G57" i="1"/>
  <c r="D57" i="1"/>
  <c r="Q56" i="1"/>
  <c r="N56" i="1"/>
  <c r="J56" i="1"/>
  <c r="G56" i="1"/>
  <c r="D56" i="1"/>
  <c r="Q55" i="1"/>
  <c r="N55" i="1"/>
  <c r="J55" i="1"/>
  <c r="G55" i="1"/>
  <c r="D55" i="1"/>
  <c r="Q54" i="1"/>
  <c r="N54" i="1"/>
  <c r="J54" i="1"/>
  <c r="G54" i="1"/>
  <c r="D54" i="1"/>
  <c r="Q53" i="1"/>
  <c r="N53" i="1"/>
  <c r="J53" i="1"/>
  <c r="G53" i="1"/>
  <c r="D53" i="1"/>
  <c r="Q52" i="1"/>
  <c r="N52" i="1"/>
  <c r="J52" i="1"/>
  <c r="G52" i="1"/>
  <c r="D52" i="1"/>
  <c r="Q51" i="1"/>
  <c r="N51" i="1"/>
  <c r="J51" i="1"/>
  <c r="G51" i="1"/>
  <c r="D51" i="1"/>
  <c r="Q50" i="1"/>
  <c r="N50" i="1"/>
  <c r="J50" i="1"/>
  <c r="G50" i="1"/>
  <c r="D50" i="1"/>
  <c r="Q49" i="1"/>
  <c r="N49" i="1"/>
  <c r="J49" i="1"/>
  <c r="G49" i="1"/>
  <c r="D49" i="1"/>
  <c r="Q48" i="1"/>
  <c r="N48" i="1"/>
  <c r="J48" i="1"/>
  <c r="G48" i="1"/>
  <c r="D48" i="1"/>
  <c r="Q47" i="1"/>
  <c r="N47" i="1"/>
  <c r="J47" i="1"/>
  <c r="G47" i="1"/>
  <c r="D47" i="1"/>
  <c r="Q46" i="1"/>
  <c r="N46" i="1"/>
  <c r="J46" i="1"/>
  <c r="G46" i="1"/>
  <c r="D46" i="1"/>
  <c r="Q45" i="1"/>
  <c r="Q41" i="1" s="1"/>
  <c r="N45" i="1"/>
  <c r="J45" i="1"/>
  <c r="G45" i="1"/>
  <c r="D45" i="1"/>
  <c r="Q44" i="1"/>
  <c r="N44" i="1"/>
  <c r="J44" i="1"/>
  <c r="G44" i="1"/>
  <c r="G41" i="1" s="1"/>
  <c r="D44" i="1"/>
  <c r="Q43" i="1"/>
  <c r="N43" i="1"/>
  <c r="J43" i="1"/>
  <c r="J41" i="1" s="1"/>
  <c r="G43" i="1"/>
  <c r="D43" i="1"/>
  <c r="Q42" i="1"/>
  <c r="N42" i="1"/>
  <c r="N41" i="1" s="1"/>
  <c r="J42" i="1"/>
  <c r="G42" i="1"/>
  <c r="D42" i="1"/>
  <c r="S41" i="1"/>
  <c r="R41" i="1"/>
  <c r="P41" i="1"/>
  <c r="O41" i="1"/>
  <c r="M41" i="1"/>
  <c r="L41" i="1"/>
  <c r="K41" i="1"/>
  <c r="I41" i="1"/>
  <c r="H41" i="1"/>
  <c r="F41" i="1"/>
  <c r="E41" i="1"/>
  <c r="C41" i="1"/>
  <c r="Q40" i="1"/>
  <c r="N40" i="1"/>
  <c r="J40" i="1"/>
  <c r="G40" i="1"/>
  <c r="D40" i="1"/>
  <c r="Q39" i="1"/>
  <c r="N39" i="1"/>
  <c r="J39" i="1"/>
  <c r="G39" i="1"/>
  <c r="D39" i="1"/>
  <c r="Q38" i="1"/>
  <c r="N38" i="1"/>
  <c r="J38" i="1"/>
  <c r="G38" i="1"/>
  <c r="D38" i="1"/>
  <c r="Q37" i="1"/>
  <c r="N37" i="1"/>
  <c r="J37" i="1"/>
  <c r="G37" i="1"/>
  <c r="D37" i="1"/>
  <c r="Q36" i="1"/>
  <c r="N36" i="1"/>
  <c r="J36" i="1"/>
  <c r="G36" i="1"/>
  <c r="D36" i="1"/>
  <c r="Q35" i="1"/>
  <c r="N35" i="1"/>
  <c r="J35" i="1"/>
  <c r="G35" i="1"/>
  <c r="D35" i="1"/>
  <c r="Q34" i="1"/>
  <c r="N34" i="1"/>
  <c r="J34" i="1"/>
  <c r="G34" i="1"/>
  <c r="D34" i="1"/>
  <c r="Q33" i="1"/>
  <c r="N33" i="1"/>
  <c r="J33" i="1"/>
  <c r="G33" i="1"/>
  <c r="G31" i="1" s="1"/>
  <c r="D33" i="1"/>
  <c r="Q32" i="1"/>
  <c r="N32" i="1"/>
  <c r="J32" i="1"/>
  <c r="G32" i="1"/>
  <c r="D32" i="1"/>
  <c r="S31" i="1"/>
  <c r="R31" i="1"/>
  <c r="P31" i="1"/>
  <c r="O31" i="1"/>
  <c r="M31" i="1"/>
  <c r="L31" i="1"/>
  <c r="K31" i="1"/>
  <c r="I31" i="1"/>
  <c r="H31" i="1"/>
  <c r="F31" i="1"/>
  <c r="E31" i="1"/>
  <c r="C31" i="1"/>
  <c r="Q30" i="1"/>
  <c r="N30" i="1"/>
  <c r="J30" i="1"/>
  <c r="G30" i="1"/>
  <c r="D30" i="1"/>
  <c r="Q29" i="1"/>
  <c r="N29" i="1"/>
  <c r="J29" i="1"/>
  <c r="G29" i="1"/>
  <c r="D29" i="1"/>
  <c r="Q28" i="1"/>
  <c r="N28" i="1"/>
  <c r="J28" i="1"/>
  <c r="G28" i="1"/>
  <c r="D28" i="1"/>
  <c r="Q27" i="1"/>
  <c r="N27" i="1"/>
  <c r="J27" i="1"/>
  <c r="G27" i="1"/>
  <c r="D27" i="1"/>
  <c r="Q26" i="1"/>
  <c r="N26" i="1"/>
  <c r="J26" i="1"/>
  <c r="G26" i="1"/>
  <c r="D26" i="1"/>
  <c r="Q25" i="1"/>
  <c r="N25" i="1"/>
  <c r="J25" i="1"/>
  <c r="G25" i="1"/>
  <c r="D25" i="1"/>
  <c r="Q24" i="1"/>
  <c r="N24" i="1"/>
  <c r="J24" i="1"/>
  <c r="G24" i="1"/>
  <c r="D24" i="1"/>
  <c r="Q23" i="1"/>
  <c r="N23" i="1"/>
  <c r="J23" i="1"/>
  <c r="G23" i="1"/>
  <c r="D23" i="1"/>
  <c r="Q22" i="1"/>
  <c r="N22" i="1"/>
  <c r="N20" i="1" s="1"/>
  <c r="J22" i="1"/>
  <c r="G22" i="1"/>
  <c r="D22" i="1"/>
  <c r="Q21" i="1"/>
  <c r="Q20" i="1" s="1"/>
  <c r="N21" i="1"/>
  <c r="J21" i="1"/>
  <c r="G21" i="1"/>
  <c r="D21" i="1"/>
  <c r="S20" i="1"/>
  <c r="R20" i="1"/>
  <c r="P20" i="1"/>
  <c r="O20" i="1"/>
  <c r="M20" i="1"/>
  <c r="L20" i="1"/>
  <c r="K20" i="1"/>
  <c r="I20" i="1"/>
  <c r="H20" i="1"/>
  <c r="F20" i="1"/>
  <c r="E20" i="1"/>
  <c r="D20" i="1"/>
  <c r="C20" i="1"/>
  <c r="Q19" i="1"/>
  <c r="N19" i="1"/>
  <c r="J19" i="1"/>
  <c r="G19" i="1"/>
  <c r="D19" i="1"/>
  <c r="Q18" i="1"/>
  <c r="N18" i="1"/>
  <c r="J18" i="1"/>
  <c r="G18" i="1"/>
  <c r="D18" i="1"/>
  <c r="Q17" i="1"/>
  <c r="N17" i="1"/>
  <c r="J17" i="1"/>
  <c r="G17" i="1"/>
  <c r="D17" i="1"/>
  <c r="S16" i="1"/>
  <c r="R16" i="1"/>
  <c r="P16" i="1"/>
  <c r="O16" i="1"/>
  <c r="M16" i="1"/>
  <c r="L16" i="1"/>
  <c r="K16" i="1"/>
  <c r="I16" i="1"/>
  <c r="H16" i="1"/>
  <c r="F16" i="1"/>
  <c r="E16" i="1"/>
  <c r="C16" i="1"/>
  <c r="J20" i="1" l="1"/>
  <c r="G20" i="1"/>
  <c r="Q31" i="1"/>
  <c r="D41" i="1"/>
  <c r="N31" i="1"/>
  <c r="D31" i="1"/>
  <c r="J31" i="1"/>
  <c r="Q16" i="1"/>
  <c r="G16" i="1"/>
  <c r="N16" i="1"/>
  <c r="D16" i="1"/>
  <c r="J16" i="1"/>
  <c r="R14" i="1"/>
  <c r="L14" i="1"/>
  <c r="F14" i="1"/>
  <c r="O14" i="1"/>
  <c r="I14" i="1"/>
  <c r="S14" i="1"/>
  <c r="P14" i="1"/>
  <c r="M14" i="1"/>
  <c r="K14" i="1"/>
  <c r="H14" i="1"/>
  <c r="E14" i="1"/>
  <c r="C14" i="1"/>
  <c r="J14" i="1" l="1"/>
  <c r="N14" i="1"/>
  <c r="G14" i="1"/>
  <c r="D14" i="1"/>
  <c r="Q14" i="1"/>
</calcChain>
</file>

<file path=xl/sharedStrings.xml><?xml version="1.0" encoding="utf-8"?>
<sst xmlns="http://schemas.openxmlformats.org/spreadsheetml/2006/main" count="139" uniqueCount="120">
  <si>
    <t>Количество расселяемых жилых помещений</t>
  </si>
  <si>
    <t>Расселяемая площадь жилых помещений</t>
  </si>
  <si>
    <t>в том числе</t>
  </si>
  <si>
    <t>Всего по этапу 2019 года</t>
  </si>
  <si>
    <t>Всего по этапу 2020 года</t>
  </si>
  <si>
    <t>Всего по этапу 2021 года</t>
  </si>
  <si>
    <t>Всего по этапу 2022 года</t>
  </si>
  <si>
    <t xml:space="preserve">Приложение № 3   </t>
  </si>
  <si>
    <t>ПЛАН</t>
  </si>
  <si>
    <t>мероприятий по переселению граждан из аварийного жилищного фонда, признанного таковым до 1 января 2017 года</t>
  </si>
  <si>
    <t>Число жителей, планируемых  к переселению, человек</t>
  </si>
  <si>
    <t>муници-пальная собственность, единиц</t>
  </si>
  <si>
    <t>за счет средств собственников жилых помещений, рублей</t>
  </si>
  <si>
    <t>1.1</t>
  </si>
  <si>
    <t xml:space="preserve">Итого по городу Кирову 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</si>
  <si>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</si>
  <si>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</si>
  <si>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</si>
  <si>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</si>
  <si>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</si>
  <si>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</si>
  <si>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</si>
  <si>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</si>
  <si>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</si>
  <si>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</si>
  <si>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</si>
  <si>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</si>
  <si>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</t>
  </si>
  <si>
    <t>3.1</t>
  </si>
  <si>
    <t>3.2</t>
  </si>
  <si>
    <t>3.3</t>
  </si>
  <si>
    <t>3.4</t>
  </si>
  <si>
    <t>3.5</t>
  </si>
  <si>
    <t>3.6</t>
  </si>
  <si>
    <t>4</t>
  </si>
  <si>
    <t>4.1</t>
  </si>
  <si>
    <t>4.2</t>
  </si>
  <si>
    <t>4.3</t>
  </si>
  <si>
    <t>4.4</t>
  </si>
  <si>
    <t>4.5</t>
  </si>
  <si>
    <t>4.6</t>
  </si>
  <si>
    <t xml:space="preserve">Итого по городу Вятские Поляны </t>
  </si>
  <si>
    <t xml:space="preserve">Итого по Оричевскому району </t>
  </si>
  <si>
    <t>Итого по городу Котельничу</t>
  </si>
  <si>
    <t xml:space="preserve">Итого по Зуевскому району </t>
  </si>
  <si>
    <t xml:space="preserve">Итого по Опаринскому району </t>
  </si>
  <si>
    <t xml:space="preserve">Итого по городу Котельничу </t>
  </si>
  <si>
    <t xml:space="preserve">Итого по Тужинскому району </t>
  </si>
  <si>
    <t xml:space="preserve">Итого по Афанасьевскому району </t>
  </si>
  <si>
    <t>Итого по Бурмакинскому сельскому поселению Кирово-Чепецкого района</t>
  </si>
  <si>
    <t>Итого по Просницкому сельскому поселению Кирово-Чепецкого района</t>
  </si>
  <si>
    <t>2.10</t>
  </si>
  <si>
    <t xml:space="preserve">Итого по городу Кирово-Чепецку </t>
  </si>
  <si>
    <t xml:space="preserve">Итого по городу Слободскому </t>
  </si>
  <si>
    <t>Итого по Кильмезскому городскому поселению Кильмезского района</t>
  </si>
  <si>
    <t>Итого по Мурашинскому городскому поселению Мурашинского района</t>
  </si>
  <si>
    <t>Итого по Кирсинскому городскому поселению Верхнекамского района</t>
  </si>
  <si>
    <t>Итого по Уржумскому городскому поселению Уржумского района</t>
  </si>
  <si>
    <t>Итого по Краснополянскому городскому поселению Вятскополянского района</t>
  </si>
  <si>
    <t>Итого по Омгинскому сельскому поселению Вятскополянского района</t>
  </si>
  <si>
    <t>Итого по Сосновскому городскому поселению Вятскополянского района</t>
  </si>
  <si>
    <t>Итого по Омутнинскому городскому поселению Омутнинского района</t>
  </si>
  <si>
    <t>Итого по Кстининскому сельскому поселению Кирово-Чепецкого района</t>
  </si>
  <si>
    <t>Итого по Белохолуницкому городскому поселению Белохолуницкого района</t>
  </si>
  <si>
    <t>Итого по Нагорскому городскому поселению Нагорского района</t>
  </si>
  <si>
    <t>Итого по Верхошижемскому городскому поселению Верхошижемского района</t>
  </si>
  <si>
    <t>Расчетная сумма экономии бюджетных средств (справочно)</t>
  </si>
  <si>
    <t>1</t>
  </si>
  <si>
    <t>собственность граждан, единиц</t>
  </si>
  <si>
    <t xml:space="preserve"> за счет переселения граждан по договору о развитии застроенной территории, 
рублей</t>
  </si>
  <si>
    <t>за счет переселения граждан в свободный муниципальный жилищный фонд,
рублей</t>
  </si>
  <si>
    <t>за счет средств местного бюджета, 
рублей</t>
  </si>
  <si>
    <t>за счет средств иных лиц (инвестор по договору развития застроенных территорий), 
рублей</t>
  </si>
  <si>
    <t>собственность граждан,
 кв. метров</t>
  </si>
  <si>
    <t>за счет средств Фонда,
рублей</t>
  </si>
  <si>
    <t>Период реализации Программы, 
наименование муниципального образования</t>
  </si>
  <si>
    <t>муниципальная собственность, 
кв. метров</t>
  </si>
  <si>
    <t>за счет средств бюджета субъекта Российской Федерации, 
рублей</t>
  </si>
  <si>
    <t>Итого по Свечинскому муниципальному округу</t>
  </si>
  <si>
    <t xml:space="preserve">Итого по Арбажскому муниципальному округу </t>
  </si>
  <si>
    <t>3.7</t>
  </si>
  <si>
    <t>3.8</t>
  </si>
  <si>
    <t>3.9</t>
  </si>
  <si>
    <t>Итого по Октябрьскому сельскому поселению Слободского района</t>
  </si>
  <si>
    <t>всего, единиц</t>
  </si>
  <si>
    <t>всего, 
кв. метров</t>
  </si>
  <si>
    <t>всего, 
рублей</t>
  </si>
  <si>
    <t>Объем финансирования Программы</t>
  </si>
  <si>
    <t>Итого по Вахрушевскому городскому поселению Слободского района</t>
  </si>
  <si>
    <t xml:space="preserve">   к Программе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</si>
  <si>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</si>
  <si>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</si>
  <si>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</si>
  <si>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</si>
  <si>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</si>
  <si>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</si>
  <si>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</si>
  <si>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</si>
  <si>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</si>
  <si>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</si>
  <si>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</si>
  <si>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</si>
  <si>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</si>
  <si>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</si>
  <si>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</si>
  <si>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</si>
  <si>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</si>
  <si>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</si>
  <si>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Итого по Орловскому району Кировской области</t>
  </si>
  <si>
    <t>Итого по Советскому городскому поселению Советского района Кировской области</t>
  </si>
  <si>
    <t>По  Программе, в рамках которой предусмотрено финансирование за счет средств Фонда, – всего</t>
  </si>
  <si>
    <t>Итого по Подосиновскому городскому поселению Подосиновского района Кировской области</t>
  </si>
  <si>
    <t>Итого по Демьяновскому городскому поселению Подосиновского района Кировской области</t>
  </si>
  <si>
    <t>в том числе:</t>
  </si>
  <si>
    <t>Итого по Лузскому  муниципальному округу</t>
  </si>
  <si>
    <t>Итого по Мурашинскому  муниципальному округу</t>
  </si>
  <si>
    <t>4.25</t>
  </si>
  <si>
    <t>№   п/п</t>
  </si>
  <si>
    <t>__________________________</t>
  </si>
  <si>
    <t>Объем финансирования на возмещение части стоимости жилых помещений (справочно)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</si>
</sst>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Times New Roman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32"/>
      <color rgb="FF000000"/>
      <name val="Times New Roman"/>
      <family val="1"/>
      <charset val="204"/>
    </font>
    <font>
      <b/>
      <sz val="3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wrapText="1"/>
    </xf>
    <xf numFmtId="0" fontId="0" fillId="2" borderId="0" xfId="0" applyFill="1" applyBorder="1"/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center" wrapText="1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top" wrapText="1"/>
    </xf>
    <xf numFmtId="0" fontId="3" fillId="2" borderId="0" xfId="0" applyFont="1" applyFill="1" applyAlignment="1"/>
    <xf numFmtId="3" fontId="2" fillId="2" borderId="3" xfId="0" applyNumberFormat="1" applyFont="1" applyFill="1" applyBorder="1" applyAlignment="1">
      <alignment horizontal="center" vertical="top"/>
    </xf>
    <xf numFmtId="4" fontId="2" fillId="2" borderId="3" xfId="0" applyNumberFormat="1" applyFont="1" applyFill="1" applyBorder="1" applyAlignment="1">
      <alignment horizontal="center" vertical="top"/>
    </xf>
    <xf numFmtId="4" fontId="0" fillId="2" borderId="0" xfId="0" applyNumberFormat="1" applyFill="1"/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8"/>
  <sheetViews>
    <sheetView tabSelected="1" view="pageLayout" zoomScale="40" zoomScaleNormal="60" zoomScaleSheetLayoutView="55" zoomScalePageLayoutView="40" workbookViewId="0">
      <selection activeCell="B66" sqref="B66"/>
    </sheetView>
  </sheetViews>
  <sheetFormatPr defaultRowHeight="15" x14ac:dyDescent="0.25"/>
  <cols>
    <col min="1" max="1" width="7.140625" customWidth="1"/>
    <col min="2" max="2" width="50.7109375" style="1" customWidth="1"/>
    <col min="3" max="3" width="15.5703125" customWidth="1"/>
    <col min="4" max="4" width="13.140625" customWidth="1"/>
    <col min="5" max="5" width="17" customWidth="1"/>
    <col min="6" max="6" width="15.42578125" customWidth="1"/>
    <col min="7" max="7" width="16.5703125" customWidth="1"/>
    <col min="8" max="8" width="15" customWidth="1"/>
    <col min="9" max="9" width="18.42578125" customWidth="1"/>
    <col min="10" max="10" width="21.85546875" customWidth="1"/>
    <col min="11" max="11" width="23.140625" customWidth="1"/>
    <col min="12" max="12" width="21.7109375" customWidth="1"/>
    <col min="13" max="13" width="20.7109375" customWidth="1"/>
    <col min="14" max="14" width="14" customWidth="1"/>
    <col min="15" max="15" width="17.85546875" customWidth="1"/>
    <col min="16" max="16" width="19.28515625" customWidth="1"/>
    <col min="17" max="17" width="12.5703125" customWidth="1"/>
    <col min="18" max="18" width="17.42578125" customWidth="1"/>
    <col min="19" max="19" width="20.7109375" customWidth="1"/>
  </cols>
  <sheetData>
    <row r="1" spans="1:19" ht="45" customHeight="1" x14ac:dyDescent="0.55000000000000004">
      <c r="A1" s="18"/>
      <c r="B1" s="18"/>
      <c r="C1" s="18"/>
      <c r="D1" s="19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35" t="s">
        <v>7</v>
      </c>
      <c r="R1" s="35"/>
      <c r="S1" s="35"/>
    </row>
    <row r="2" spans="1:19" ht="60.75" customHeight="1" x14ac:dyDescent="0.55000000000000004">
      <c r="A2" s="18"/>
      <c r="B2" s="18"/>
      <c r="C2" s="18"/>
      <c r="D2" s="19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20"/>
      <c r="S2" s="20"/>
    </row>
    <row r="3" spans="1:19" ht="35.25" customHeight="1" x14ac:dyDescent="0.55000000000000004">
      <c r="A3" s="18"/>
      <c r="B3" s="18"/>
      <c r="C3" s="18"/>
      <c r="D3" s="19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35" t="s">
        <v>7</v>
      </c>
      <c r="R3" s="35"/>
      <c r="S3" s="35"/>
    </row>
    <row r="4" spans="1:19" ht="54.75" customHeight="1" x14ac:dyDescent="0.55000000000000004">
      <c r="A4" s="18"/>
      <c r="B4" s="18"/>
      <c r="C4" s="18"/>
      <c r="D4" s="19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20"/>
      <c r="S4" s="20"/>
    </row>
    <row r="5" spans="1:19" ht="35.25" customHeight="1" x14ac:dyDescent="0.55000000000000004">
      <c r="A5" s="18"/>
      <c r="B5" s="18"/>
      <c r="C5" s="18"/>
      <c r="D5" s="19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24" t="s">
        <v>89</v>
      </c>
      <c r="R5" s="24"/>
      <c r="S5" s="21"/>
    </row>
    <row r="6" spans="1:19" ht="130.5" customHeight="1" x14ac:dyDescent="0.55000000000000004">
      <c r="A6" s="18"/>
      <c r="B6" s="18"/>
      <c r="C6" s="18"/>
      <c r="D6" s="19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33"/>
      <c r="R6" s="33"/>
      <c r="S6" s="33"/>
    </row>
    <row r="7" spans="1:19" ht="39.75" x14ac:dyDescent="0.25">
      <c r="A7" s="34" t="s">
        <v>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1:19" ht="39" customHeight="1" x14ac:dyDescent="0.25">
      <c r="A8" s="34" t="s">
        <v>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</row>
    <row r="9" spans="1:19" ht="84.75" customHeight="1" x14ac:dyDescent="0.25"/>
    <row r="10" spans="1:19" ht="36" customHeight="1" x14ac:dyDescent="0.25">
      <c r="A10" s="32" t="s">
        <v>117</v>
      </c>
      <c r="B10" s="32" t="s">
        <v>75</v>
      </c>
      <c r="C10" s="32" t="s">
        <v>10</v>
      </c>
      <c r="D10" s="32" t="s">
        <v>0</v>
      </c>
      <c r="E10" s="32"/>
      <c r="F10" s="32"/>
      <c r="G10" s="32" t="s">
        <v>1</v>
      </c>
      <c r="H10" s="32"/>
      <c r="I10" s="32"/>
      <c r="J10" s="32" t="s">
        <v>87</v>
      </c>
      <c r="K10" s="32"/>
      <c r="L10" s="32"/>
      <c r="M10" s="32"/>
      <c r="N10" s="32" t="s">
        <v>66</v>
      </c>
      <c r="O10" s="32"/>
      <c r="P10" s="32"/>
      <c r="Q10" s="32" t="s">
        <v>119</v>
      </c>
      <c r="R10" s="32"/>
      <c r="S10" s="32"/>
    </row>
    <row r="11" spans="1:19" ht="16.5" customHeight="1" x14ac:dyDescent="0.25">
      <c r="A11" s="32"/>
      <c r="B11" s="32"/>
      <c r="C11" s="32"/>
      <c r="D11" s="32" t="s">
        <v>84</v>
      </c>
      <c r="E11" s="32" t="s">
        <v>2</v>
      </c>
      <c r="F11" s="32"/>
      <c r="G11" s="32" t="s">
        <v>85</v>
      </c>
      <c r="H11" s="32" t="s">
        <v>2</v>
      </c>
      <c r="I11" s="32"/>
      <c r="J11" s="32" t="s">
        <v>86</v>
      </c>
      <c r="K11" s="32" t="s">
        <v>2</v>
      </c>
      <c r="L11" s="32"/>
      <c r="M11" s="32"/>
      <c r="N11" s="32" t="s">
        <v>86</v>
      </c>
      <c r="O11" s="32" t="s">
        <v>2</v>
      </c>
      <c r="P11" s="32"/>
      <c r="Q11" s="32" t="s">
        <v>86</v>
      </c>
      <c r="R11" s="32" t="s">
        <v>2</v>
      </c>
      <c r="S11" s="32"/>
    </row>
    <row r="12" spans="1:19" ht="140.1" customHeight="1" x14ac:dyDescent="0.25">
      <c r="A12" s="32"/>
      <c r="B12" s="32"/>
      <c r="C12" s="32"/>
      <c r="D12" s="32"/>
      <c r="E12" s="12" t="s">
        <v>68</v>
      </c>
      <c r="F12" s="12" t="s">
        <v>11</v>
      </c>
      <c r="G12" s="32"/>
      <c r="H12" s="12" t="s">
        <v>73</v>
      </c>
      <c r="I12" s="12" t="s">
        <v>76</v>
      </c>
      <c r="J12" s="32"/>
      <c r="K12" s="12" t="s">
        <v>74</v>
      </c>
      <c r="L12" s="12" t="s">
        <v>77</v>
      </c>
      <c r="M12" s="12" t="s">
        <v>71</v>
      </c>
      <c r="N12" s="32"/>
      <c r="O12" s="12" t="s">
        <v>69</v>
      </c>
      <c r="P12" s="12" t="s">
        <v>70</v>
      </c>
      <c r="Q12" s="32"/>
      <c r="R12" s="12" t="s">
        <v>12</v>
      </c>
      <c r="S12" s="12" t="s">
        <v>72</v>
      </c>
    </row>
    <row r="13" spans="1:19" ht="18.75" customHeight="1" x14ac:dyDescent="0.25">
      <c r="A13" s="13">
        <v>1</v>
      </c>
      <c r="B13" s="14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3">
        <v>8</v>
      </c>
      <c r="I13" s="13">
        <v>9</v>
      </c>
      <c r="J13" s="13">
        <v>10</v>
      </c>
      <c r="K13" s="13">
        <v>11</v>
      </c>
      <c r="L13" s="13">
        <v>12</v>
      </c>
      <c r="M13" s="13">
        <v>13</v>
      </c>
      <c r="N13" s="14">
        <v>14</v>
      </c>
      <c r="O13" s="13">
        <v>15</v>
      </c>
      <c r="P13" s="14">
        <v>16</v>
      </c>
      <c r="Q13" s="14">
        <v>17</v>
      </c>
      <c r="R13" s="14">
        <v>18</v>
      </c>
      <c r="S13" s="14">
        <v>19</v>
      </c>
    </row>
    <row r="14" spans="1:19" ht="60.75" customHeight="1" x14ac:dyDescent="0.25">
      <c r="A14" s="22"/>
      <c r="B14" s="23" t="s">
        <v>110</v>
      </c>
      <c r="C14" s="25">
        <f>C16+C20+C31+C41</f>
        <v>7156</v>
      </c>
      <c r="D14" s="25">
        <f t="shared" ref="D14:S14" si="0">D16+D20+D31+D41</f>
        <v>3226</v>
      </c>
      <c r="E14" s="25">
        <f t="shared" si="0"/>
        <v>1950</v>
      </c>
      <c r="F14" s="25">
        <f t="shared" si="0"/>
        <v>1276</v>
      </c>
      <c r="G14" s="26">
        <f t="shared" si="0"/>
        <v>119280.35</v>
      </c>
      <c r="H14" s="26">
        <f t="shared" si="0"/>
        <v>70554.709999999992</v>
      </c>
      <c r="I14" s="26">
        <f t="shared" si="0"/>
        <v>48725.64</v>
      </c>
      <c r="J14" s="26">
        <f t="shared" si="0"/>
        <v>7571355096.1700001</v>
      </c>
      <c r="K14" s="26">
        <f t="shared" si="0"/>
        <v>5824075753.3000011</v>
      </c>
      <c r="L14" s="26">
        <f t="shared" si="0"/>
        <v>1404078468.22</v>
      </c>
      <c r="M14" s="26">
        <f t="shared" si="0"/>
        <v>343200874.65000004</v>
      </c>
      <c r="N14" s="26">
        <f t="shared" si="0"/>
        <v>0</v>
      </c>
      <c r="O14" s="26">
        <f t="shared" si="0"/>
        <v>0</v>
      </c>
      <c r="P14" s="26">
        <f t="shared" si="0"/>
        <v>0</v>
      </c>
      <c r="Q14" s="26">
        <f t="shared" si="0"/>
        <v>0</v>
      </c>
      <c r="R14" s="26">
        <f t="shared" si="0"/>
        <v>0</v>
      </c>
      <c r="S14" s="26">
        <f t="shared" si="0"/>
        <v>0</v>
      </c>
    </row>
    <row r="15" spans="1:19" ht="21" customHeight="1" x14ac:dyDescent="0.25">
      <c r="A15" s="15"/>
      <c r="B15" s="17" t="s">
        <v>113</v>
      </c>
      <c r="C15" s="25"/>
      <c r="D15" s="25"/>
      <c r="E15" s="25"/>
      <c r="F15" s="25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 ht="21" customHeight="1" x14ac:dyDescent="0.25">
      <c r="A16" s="10" t="s">
        <v>67</v>
      </c>
      <c r="B16" s="16" t="s">
        <v>3</v>
      </c>
      <c r="C16" s="25">
        <f t="shared" ref="C16:S16" si="1">SUM(C17:C19)</f>
        <v>946</v>
      </c>
      <c r="D16" s="25">
        <f t="shared" si="1"/>
        <v>401</v>
      </c>
      <c r="E16" s="25">
        <f t="shared" si="1"/>
        <v>183</v>
      </c>
      <c r="F16" s="25">
        <f t="shared" si="1"/>
        <v>218</v>
      </c>
      <c r="G16" s="26">
        <f t="shared" si="1"/>
        <v>14614.050000000001</v>
      </c>
      <c r="H16" s="26">
        <f t="shared" si="1"/>
        <v>7012.1900000000005</v>
      </c>
      <c r="I16" s="26">
        <f t="shared" si="1"/>
        <v>7601.86</v>
      </c>
      <c r="J16" s="26">
        <f t="shared" si="1"/>
        <v>534076223.69999999</v>
      </c>
      <c r="K16" s="26">
        <f t="shared" si="1"/>
        <v>490128295.40999997</v>
      </c>
      <c r="L16" s="26">
        <f t="shared" si="1"/>
        <v>4455767.42</v>
      </c>
      <c r="M16" s="26">
        <f t="shared" si="1"/>
        <v>39492160.869999997</v>
      </c>
      <c r="N16" s="26">
        <f t="shared" si="1"/>
        <v>0</v>
      </c>
      <c r="O16" s="26">
        <f t="shared" si="1"/>
        <v>0</v>
      </c>
      <c r="P16" s="26">
        <f t="shared" si="1"/>
        <v>0</v>
      </c>
      <c r="Q16" s="26">
        <f t="shared" si="1"/>
        <v>0</v>
      </c>
      <c r="R16" s="26">
        <f t="shared" si="1"/>
        <v>0</v>
      </c>
      <c r="S16" s="26">
        <f t="shared" si="1"/>
        <v>0</v>
      </c>
    </row>
    <row r="17" spans="1:19" ht="21" customHeight="1" x14ac:dyDescent="0.25">
      <c r="A17" s="10" t="s">
        <v>13</v>
      </c>
      <c r="B17" s="11" t="s">
        <v>14</v>
      </c>
      <c r="C17" s="25">
        <v>787</v>
      </c>
      <c r="D17" s="25">
        <f>E17+F17</f>
        <v>330</v>
      </c>
      <c r="E17" s="25">
        <v>132</v>
      </c>
      <c r="F17" s="25">
        <v>198</v>
      </c>
      <c r="G17" s="26">
        <f>H17+I17</f>
        <v>11886.35</v>
      </c>
      <c r="H17" s="26">
        <v>5105.8900000000003</v>
      </c>
      <c r="I17" s="26">
        <v>6780.46</v>
      </c>
      <c r="J17" s="26">
        <f>K17+L17+M17</f>
        <v>452516596.44999999</v>
      </c>
      <c r="K17" s="26">
        <v>409384319.76999998</v>
      </c>
      <c r="L17" s="26">
        <v>3721675.63</v>
      </c>
      <c r="M17" s="26">
        <v>39410601.049999997</v>
      </c>
      <c r="N17" s="26">
        <f>O17+P17</f>
        <v>0</v>
      </c>
      <c r="O17" s="26">
        <v>0</v>
      </c>
      <c r="P17" s="26">
        <v>0</v>
      </c>
      <c r="Q17" s="26">
        <f>R17+S17</f>
        <v>0</v>
      </c>
      <c r="R17" s="26">
        <v>0</v>
      </c>
      <c r="S17" s="26">
        <v>0</v>
      </c>
    </row>
    <row r="18" spans="1:19" ht="37.5" x14ac:dyDescent="0.25">
      <c r="A18" s="10" t="s">
        <v>15</v>
      </c>
      <c r="B18" s="11" t="s">
        <v>54</v>
      </c>
      <c r="C18" s="25">
        <v>2</v>
      </c>
      <c r="D18" s="25">
        <f>E18+F18</f>
        <v>1</v>
      </c>
      <c r="E18" s="25">
        <v>0</v>
      </c>
      <c r="F18" s="25">
        <v>1</v>
      </c>
      <c r="G18" s="26">
        <f>H18+I18</f>
        <v>38.200000000000003</v>
      </c>
      <c r="H18" s="26">
        <v>0</v>
      </c>
      <c r="I18" s="26">
        <v>38.200000000000003</v>
      </c>
      <c r="J18" s="26">
        <f>K18+L18+M18</f>
        <v>1018794</v>
      </c>
      <c r="K18" s="26">
        <v>1008606</v>
      </c>
      <c r="L18" s="26">
        <v>9169</v>
      </c>
      <c r="M18" s="26">
        <v>1019</v>
      </c>
      <c r="N18" s="26">
        <f>O18+P18</f>
        <v>0</v>
      </c>
      <c r="O18" s="26">
        <v>0</v>
      </c>
      <c r="P18" s="26">
        <v>0</v>
      </c>
      <c r="Q18" s="26">
        <f>R18+S18</f>
        <v>0</v>
      </c>
      <c r="R18" s="26">
        <v>0</v>
      </c>
      <c r="S18" s="26">
        <v>0</v>
      </c>
    </row>
    <row r="19" spans="1:19" ht="21" customHeight="1" x14ac:dyDescent="0.25">
      <c r="A19" s="10" t="s">
        <v>16</v>
      </c>
      <c r="B19" s="11" t="s">
        <v>42</v>
      </c>
      <c r="C19" s="25">
        <v>157</v>
      </c>
      <c r="D19" s="25">
        <f>E19+F19</f>
        <v>70</v>
      </c>
      <c r="E19" s="25">
        <v>51</v>
      </c>
      <c r="F19" s="25">
        <v>19</v>
      </c>
      <c r="G19" s="26">
        <f>H19+I19</f>
        <v>2689.5</v>
      </c>
      <c r="H19" s="26">
        <v>1906.3</v>
      </c>
      <c r="I19" s="26">
        <v>783.2</v>
      </c>
      <c r="J19" s="26">
        <f>K19+L19+M19</f>
        <v>80540833.25</v>
      </c>
      <c r="K19" s="26">
        <v>79735369.640000001</v>
      </c>
      <c r="L19" s="26">
        <v>724922.79</v>
      </c>
      <c r="M19" s="26">
        <v>80540.820000000007</v>
      </c>
      <c r="N19" s="26">
        <f>O19+P19</f>
        <v>0</v>
      </c>
      <c r="O19" s="26">
        <v>0</v>
      </c>
      <c r="P19" s="26">
        <v>0</v>
      </c>
      <c r="Q19" s="26">
        <f>R19+S19</f>
        <v>0</v>
      </c>
      <c r="R19" s="26">
        <v>0</v>
      </c>
      <c r="S19" s="26">
        <v>0</v>
      </c>
    </row>
    <row r="20" spans="1:19" ht="21" customHeight="1" x14ac:dyDescent="0.25">
      <c r="A20" s="10" t="s">
        <v>17</v>
      </c>
      <c r="B20" s="11" t="s">
        <v>4</v>
      </c>
      <c r="C20" s="25">
        <f t="shared" ref="C20:S20" si="2">SUM(C21:C30)</f>
        <v>451</v>
      </c>
      <c r="D20" s="25">
        <f t="shared" si="2"/>
        <v>235</v>
      </c>
      <c r="E20" s="25">
        <f t="shared" si="2"/>
        <v>118</v>
      </c>
      <c r="F20" s="25">
        <f t="shared" si="2"/>
        <v>117</v>
      </c>
      <c r="G20" s="26">
        <f t="shared" si="2"/>
        <v>9261.380000000001</v>
      </c>
      <c r="H20" s="26">
        <f t="shared" si="2"/>
        <v>4543.96</v>
      </c>
      <c r="I20" s="26">
        <f t="shared" si="2"/>
        <v>4717.4199999999992</v>
      </c>
      <c r="J20" s="26">
        <f t="shared" si="2"/>
        <v>381242946.90999991</v>
      </c>
      <c r="K20" s="26">
        <f t="shared" si="2"/>
        <v>312558755.06</v>
      </c>
      <c r="L20" s="26">
        <f t="shared" si="2"/>
        <v>64684883.899999999</v>
      </c>
      <c r="M20" s="26">
        <f t="shared" si="2"/>
        <v>3999307.9499999997</v>
      </c>
      <c r="N20" s="26">
        <f t="shared" si="2"/>
        <v>0</v>
      </c>
      <c r="O20" s="26">
        <f t="shared" si="2"/>
        <v>0</v>
      </c>
      <c r="P20" s="26">
        <f t="shared" si="2"/>
        <v>0</v>
      </c>
      <c r="Q20" s="26">
        <f t="shared" si="2"/>
        <v>0</v>
      </c>
      <c r="R20" s="26">
        <f t="shared" si="2"/>
        <v>0</v>
      </c>
      <c r="S20" s="26">
        <f t="shared" si="2"/>
        <v>0</v>
      </c>
    </row>
    <row r="21" spans="1:19" ht="21" customHeight="1" x14ac:dyDescent="0.25">
      <c r="A21" s="10" t="s">
        <v>18</v>
      </c>
      <c r="B21" s="11" t="s">
        <v>43</v>
      </c>
      <c r="C21" s="25">
        <v>59</v>
      </c>
      <c r="D21" s="25">
        <f t="shared" ref="D21:D30" si="3">E21+F21</f>
        <v>22</v>
      </c>
      <c r="E21" s="25">
        <v>9</v>
      </c>
      <c r="F21" s="25">
        <v>13</v>
      </c>
      <c r="G21" s="26">
        <f t="shared" ref="G21:G30" si="4">H21+I21</f>
        <v>1070.2</v>
      </c>
      <c r="H21" s="26">
        <v>426.7</v>
      </c>
      <c r="I21" s="26">
        <v>643.5</v>
      </c>
      <c r="J21" s="26">
        <f t="shared" ref="J21:J30" si="5">K21+L21+M21</f>
        <v>34701109.619999997</v>
      </c>
      <c r="K21" s="26">
        <v>34232252.960000001</v>
      </c>
      <c r="L21" s="26">
        <v>311156.47999999998</v>
      </c>
      <c r="M21" s="26">
        <v>157700.18</v>
      </c>
      <c r="N21" s="26">
        <f t="shared" ref="N21:N30" si="6">O21+P21</f>
        <v>0</v>
      </c>
      <c r="O21" s="26">
        <v>0</v>
      </c>
      <c r="P21" s="26">
        <v>0</v>
      </c>
      <c r="Q21" s="26">
        <f t="shared" ref="Q21:Q30" si="7">R21+S21</f>
        <v>0</v>
      </c>
      <c r="R21" s="26">
        <v>0</v>
      </c>
      <c r="S21" s="26">
        <v>0</v>
      </c>
    </row>
    <row r="22" spans="1:19" ht="21" customHeight="1" x14ac:dyDescent="0.25">
      <c r="A22" s="10" t="s">
        <v>19</v>
      </c>
      <c r="B22" s="11" t="s">
        <v>44</v>
      </c>
      <c r="C22" s="25">
        <v>142</v>
      </c>
      <c r="D22" s="25">
        <f t="shared" si="3"/>
        <v>87</v>
      </c>
      <c r="E22" s="25">
        <v>54</v>
      </c>
      <c r="F22" s="25">
        <v>33</v>
      </c>
      <c r="G22" s="26">
        <f t="shared" si="4"/>
        <v>3535.5</v>
      </c>
      <c r="H22" s="26">
        <v>2120.5</v>
      </c>
      <c r="I22" s="26">
        <v>1415</v>
      </c>
      <c r="J22" s="26">
        <f t="shared" si="5"/>
        <v>159880416.95999998</v>
      </c>
      <c r="K22" s="26">
        <v>120246699.09999999</v>
      </c>
      <c r="L22" s="26">
        <v>37554704.299999997</v>
      </c>
      <c r="M22" s="26">
        <v>2079013.56</v>
      </c>
      <c r="N22" s="26">
        <f t="shared" si="6"/>
        <v>0</v>
      </c>
      <c r="O22" s="26">
        <v>0</v>
      </c>
      <c r="P22" s="26">
        <v>0</v>
      </c>
      <c r="Q22" s="26">
        <f t="shared" si="7"/>
        <v>0</v>
      </c>
      <c r="R22" s="26">
        <v>0</v>
      </c>
      <c r="S22" s="26">
        <v>0</v>
      </c>
    </row>
    <row r="23" spans="1:19" ht="42.75" customHeight="1" x14ac:dyDescent="0.25">
      <c r="A23" s="10" t="s">
        <v>20</v>
      </c>
      <c r="B23" s="11" t="s">
        <v>49</v>
      </c>
      <c r="C23" s="25">
        <v>38</v>
      </c>
      <c r="D23" s="25">
        <f t="shared" si="3"/>
        <v>16</v>
      </c>
      <c r="E23" s="25">
        <v>11</v>
      </c>
      <c r="F23" s="25">
        <v>5</v>
      </c>
      <c r="G23" s="26">
        <f t="shared" si="4"/>
        <v>885.5</v>
      </c>
      <c r="H23" s="26">
        <v>608.79999999999995</v>
      </c>
      <c r="I23" s="26">
        <v>276.7</v>
      </c>
      <c r="J23" s="26">
        <f t="shared" si="5"/>
        <v>30022380.560000002</v>
      </c>
      <c r="K23" s="26">
        <v>29722162.800000001</v>
      </c>
      <c r="L23" s="26">
        <v>270195.34000000003</v>
      </c>
      <c r="M23" s="26">
        <v>30022.42</v>
      </c>
      <c r="N23" s="26">
        <f t="shared" si="6"/>
        <v>0</v>
      </c>
      <c r="O23" s="26">
        <v>0</v>
      </c>
      <c r="P23" s="26">
        <v>0</v>
      </c>
      <c r="Q23" s="26">
        <f t="shared" si="7"/>
        <v>0</v>
      </c>
      <c r="R23" s="26">
        <v>0</v>
      </c>
      <c r="S23" s="26">
        <v>0</v>
      </c>
    </row>
    <row r="24" spans="1:19" ht="37.5" x14ac:dyDescent="0.25">
      <c r="A24" s="10" t="s">
        <v>21</v>
      </c>
      <c r="B24" s="11" t="s">
        <v>50</v>
      </c>
      <c r="C24" s="25">
        <v>8</v>
      </c>
      <c r="D24" s="25">
        <f t="shared" si="3"/>
        <v>4</v>
      </c>
      <c r="E24" s="25">
        <v>2</v>
      </c>
      <c r="F24" s="25">
        <v>2</v>
      </c>
      <c r="G24" s="26">
        <f t="shared" si="4"/>
        <v>140.1</v>
      </c>
      <c r="H24" s="26">
        <v>77.099999999999994</v>
      </c>
      <c r="I24" s="26">
        <v>63</v>
      </c>
      <c r="J24" s="26">
        <f t="shared" si="5"/>
        <v>4923490.63</v>
      </c>
      <c r="K24" s="26">
        <v>4874264.62</v>
      </c>
      <c r="L24" s="26">
        <v>44302.47</v>
      </c>
      <c r="M24" s="26">
        <v>4923.54</v>
      </c>
      <c r="N24" s="26">
        <f t="shared" si="6"/>
        <v>0</v>
      </c>
      <c r="O24" s="26">
        <v>0</v>
      </c>
      <c r="P24" s="26">
        <v>0</v>
      </c>
      <c r="Q24" s="26">
        <f t="shared" si="7"/>
        <v>0</v>
      </c>
      <c r="R24" s="26">
        <v>0</v>
      </c>
      <c r="S24" s="26">
        <v>0</v>
      </c>
    </row>
    <row r="25" spans="1:19" ht="41.25" customHeight="1" x14ac:dyDescent="0.25">
      <c r="A25" s="10" t="s">
        <v>22</v>
      </c>
      <c r="B25" s="11" t="s">
        <v>55</v>
      </c>
      <c r="C25" s="25">
        <v>7</v>
      </c>
      <c r="D25" s="25">
        <f t="shared" si="3"/>
        <v>7</v>
      </c>
      <c r="E25" s="25">
        <v>6</v>
      </c>
      <c r="F25" s="25">
        <v>1</v>
      </c>
      <c r="G25" s="26">
        <f t="shared" si="4"/>
        <v>195</v>
      </c>
      <c r="H25" s="26">
        <v>164.8</v>
      </c>
      <c r="I25" s="26">
        <v>30.2</v>
      </c>
      <c r="J25" s="26">
        <f t="shared" si="5"/>
        <v>6804779.0000000009</v>
      </c>
      <c r="K25" s="26">
        <v>6736730.8700000001</v>
      </c>
      <c r="L25" s="26">
        <v>61242.65</v>
      </c>
      <c r="M25" s="26">
        <v>6805.48</v>
      </c>
      <c r="N25" s="26">
        <f t="shared" si="6"/>
        <v>0</v>
      </c>
      <c r="O25" s="26">
        <v>0</v>
      </c>
      <c r="P25" s="26">
        <v>0</v>
      </c>
      <c r="Q25" s="26">
        <f t="shared" si="7"/>
        <v>0</v>
      </c>
      <c r="R25" s="26">
        <v>0</v>
      </c>
      <c r="S25" s="26">
        <v>0</v>
      </c>
    </row>
    <row r="26" spans="1:19" ht="26.25" customHeight="1" x14ac:dyDescent="0.25">
      <c r="A26" s="10" t="s">
        <v>23</v>
      </c>
      <c r="B26" s="11" t="s">
        <v>45</v>
      </c>
      <c r="C26" s="25">
        <v>44</v>
      </c>
      <c r="D26" s="25">
        <f t="shared" si="3"/>
        <v>30</v>
      </c>
      <c r="E26" s="25">
        <v>7</v>
      </c>
      <c r="F26" s="25">
        <v>23</v>
      </c>
      <c r="G26" s="26">
        <f t="shared" si="4"/>
        <v>1175.3800000000001</v>
      </c>
      <c r="H26" s="26">
        <v>269.89999999999998</v>
      </c>
      <c r="I26" s="26">
        <v>905.48</v>
      </c>
      <c r="J26" s="26">
        <f t="shared" si="5"/>
        <v>56541140.789999992</v>
      </c>
      <c r="K26" s="26">
        <v>40764986.979999997</v>
      </c>
      <c r="L26" s="26">
        <v>14952170.83</v>
      </c>
      <c r="M26" s="26">
        <v>823982.98</v>
      </c>
      <c r="N26" s="26">
        <f t="shared" si="6"/>
        <v>0</v>
      </c>
      <c r="O26" s="26">
        <v>0</v>
      </c>
      <c r="P26" s="26">
        <v>0</v>
      </c>
      <c r="Q26" s="26">
        <f t="shared" si="7"/>
        <v>0</v>
      </c>
      <c r="R26" s="26">
        <v>0</v>
      </c>
      <c r="S26" s="26">
        <v>0</v>
      </c>
    </row>
    <row r="27" spans="1:19" ht="37.5" x14ac:dyDescent="0.25">
      <c r="A27" s="10" t="s">
        <v>24</v>
      </c>
      <c r="B27" s="11" t="s">
        <v>108</v>
      </c>
      <c r="C27" s="25">
        <v>18</v>
      </c>
      <c r="D27" s="25">
        <f t="shared" si="3"/>
        <v>14</v>
      </c>
      <c r="E27" s="25">
        <v>14</v>
      </c>
      <c r="F27" s="25">
        <v>0</v>
      </c>
      <c r="G27" s="26">
        <f t="shared" si="4"/>
        <v>394.6</v>
      </c>
      <c r="H27" s="26">
        <v>394.6</v>
      </c>
      <c r="I27" s="26">
        <v>0</v>
      </c>
      <c r="J27" s="26">
        <f t="shared" si="5"/>
        <v>12633607</v>
      </c>
      <c r="K27" s="26">
        <v>12507301.5</v>
      </c>
      <c r="L27" s="26">
        <v>113610.93</v>
      </c>
      <c r="M27" s="26">
        <v>12694.57</v>
      </c>
      <c r="N27" s="26">
        <f t="shared" si="6"/>
        <v>0</v>
      </c>
      <c r="O27" s="26">
        <v>0</v>
      </c>
      <c r="P27" s="26">
        <v>0</v>
      </c>
      <c r="Q27" s="26">
        <f t="shared" si="7"/>
        <v>0</v>
      </c>
      <c r="R27" s="26">
        <v>0</v>
      </c>
      <c r="S27" s="26">
        <v>0</v>
      </c>
    </row>
    <row r="28" spans="1:19" ht="39.75" customHeight="1" x14ac:dyDescent="0.25">
      <c r="A28" s="10" t="s">
        <v>25</v>
      </c>
      <c r="B28" s="11" t="s">
        <v>78</v>
      </c>
      <c r="C28" s="25">
        <v>15</v>
      </c>
      <c r="D28" s="25">
        <f t="shared" si="3"/>
        <v>6</v>
      </c>
      <c r="E28" s="25">
        <v>3</v>
      </c>
      <c r="F28" s="25">
        <v>3</v>
      </c>
      <c r="G28" s="26">
        <f t="shared" si="4"/>
        <v>196.10000000000002</v>
      </c>
      <c r="H28" s="26">
        <v>100.7</v>
      </c>
      <c r="I28" s="26">
        <v>95.4</v>
      </c>
      <c r="J28" s="26">
        <f t="shared" si="5"/>
        <v>6683656.96</v>
      </c>
      <c r="K28" s="26">
        <v>6517820.3799999999</v>
      </c>
      <c r="L28" s="26">
        <v>59252.92</v>
      </c>
      <c r="M28" s="26">
        <v>106583.66</v>
      </c>
      <c r="N28" s="26">
        <f t="shared" si="6"/>
        <v>0</v>
      </c>
      <c r="O28" s="26">
        <v>0</v>
      </c>
      <c r="P28" s="26">
        <v>0</v>
      </c>
      <c r="Q28" s="26">
        <f t="shared" si="7"/>
        <v>0</v>
      </c>
      <c r="R28" s="26">
        <v>0</v>
      </c>
      <c r="S28" s="26">
        <v>0</v>
      </c>
    </row>
    <row r="29" spans="1:19" ht="42.75" customHeight="1" x14ac:dyDescent="0.25">
      <c r="A29" s="10" t="s">
        <v>26</v>
      </c>
      <c r="B29" s="11" t="s">
        <v>88</v>
      </c>
      <c r="C29" s="25">
        <v>80</v>
      </c>
      <c r="D29" s="25">
        <f t="shared" si="3"/>
        <v>37</v>
      </c>
      <c r="E29" s="25">
        <v>4</v>
      </c>
      <c r="F29" s="25">
        <v>33</v>
      </c>
      <c r="G29" s="26">
        <f t="shared" si="4"/>
        <v>1271.6000000000001</v>
      </c>
      <c r="H29" s="26">
        <v>127.66</v>
      </c>
      <c r="I29" s="26">
        <v>1143.94</v>
      </c>
      <c r="J29" s="26">
        <f t="shared" si="5"/>
        <v>55978301.760000005</v>
      </c>
      <c r="K29" s="26">
        <v>44151880.82</v>
      </c>
      <c r="L29" s="26">
        <v>11201912.41</v>
      </c>
      <c r="M29" s="26">
        <v>624508.53</v>
      </c>
      <c r="N29" s="26">
        <f t="shared" si="6"/>
        <v>0</v>
      </c>
      <c r="O29" s="26">
        <v>0</v>
      </c>
      <c r="P29" s="26">
        <v>0</v>
      </c>
      <c r="Q29" s="26">
        <f t="shared" si="7"/>
        <v>0</v>
      </c>
      <c r="R29" s="26">
        <v>0</v>
      </c>
      <c r="S29" s="26">
        <v>0</v>
      </c>
    </row>
    <row r="30" spans="1:19" ht="56.25" x14ac:dyDescent="0.25">
      <c r="A30" s="10" t="s">
        <v>51</v>
      </c>
      <c r="B30" s="11" t="s">
        <v>109</v>
      </c>
      <c r="C30" s="25">
        <v>40</v>
      </c>
      <c r="D30" s="25">
        <f t="shared" si="3"/>
        <v>12</v>
      </c>
      <c r="E30" s="25">
        <v>8</v>
      </c>
      <c r="F30" s="25">
        <v>4</v>
      </c>
      <c r="G30" s="26">
        <f t="shared" si="4"/>
        <v>397.4</v>
      </c>
      <c r="H30" s="26">
        <v>253.2</v>
      </c>
      <c r="I30" s="26">
        <v>144.19999999999999</v>
      </c>
      <c r="J30" s="26">
        <f t="shared" si="5"/>
        <v>13074063.629999999</v>
      </c>
      <c r="K30" s="26">
        <v>12804655.029999999</v>
      </c>
      <c r="L30" s="26">
        <v>116335.57</v>
      </c>
      <c r="M30" s="26">
        <v>153073.03</v>
      </c>
      <c r="N30" s="26">
        <f t="shared" si="6"/>
        <v>0</v>
      </c>
      <c r="O30" s="26">
        <v>0</v>
      </c>
      <c r="P30" s="26">
        <v>0</v>
      </c>
      <c r="Q30" s="26">
        <f t="shared" si="7"/>
        <v>0</v>
      </c>
      <c r="R30" s="26">
        <v>0</v>
      </c>
      <c r="S30" s="26">
        <v>0</v>
      </c>
    </row>
    <row r="31" spans="1:19" ht="23.25" customHeight="1" x14ac:dyDescent="0.25">
      <c r="A31" s="10" t="s">
        <v>27</v>
      </c>
      <c r="B31" s="11" t="s">
        <v>5</v>
      </c>
      <c r="C31" s="25">
        <f t="shared" ref="C31:S31" si="8">SUM(C32:C40)</f>
        <v>1474</v>
      </c>
      <c r="D31" s="25">
        <f t="shared" si="8"/>
        <v>613</v>
      </c>
      <c r="E31" s="25">
        <f t="shared" si="8"/>
        <v>351</v>
      </c>
      <c r="F31" s="25">
        <f t="shared" si="8"/>
        <v>262</v>
      </c>
      <c r="G31" s="26">
        <f t="shared" si="8"/>
        <v>22556.550000000003</v>
      </c>
      <c r="H31" s="26">
        <f t="shared" si="8"/>
        <v>12437.640000000001</v>
      </c>
      <c r="I31" s="26">
        <f t="shared" si="8"/>
        <v>10118.91</v>
      </c>
      <c r="J31" s="26">
        <f t="shared" si="8"/>
        <v>1013525883.6900002</v>
      </c>
      <c r="K31" s="26">
        <f t="shared" si="8"/>
        <v>804829876.98000014</v>
      </c>
      <c r="L31" s="26">
        <f t="shared" si="8"/>
        <v>167081813.10999998</v>
      </c>
      <c r="M31" s="26">
        <f t="shared" si="8"/>
        <v>41614193.600000001</v>
      </c>
      <c r="N31" s="26">
        <f t="shared" si="8"/>
        <v>0</v>
      </c>
      <c r="O31" s="26">
        <f t="shared" si="8"/>
        <v>0</v>
      </c>
      <c r="P31" s="26">
        <f t="shared" si="8"/>
        <v>0</v>
      </c>
      <c r="Q31" s="26">
        <f t="shared" si="8"/>
        <v>0</v>
      </c>
      <c r="R31" s="26">
        <f t="shared" si="8"/>
        <v>0</v>
      </c>
      <c r="S31" s="26">
        <f t="shared" si="8"/>
        <v>0</v>
      </c>
    </row>
    <row r="32" spans="1:19" ht="43.5" customHeight="1" x14ac:dyDescent="0.25">
      <c r="A32" s="10" t="s">
        <v>28</v>
      </c>
      <c r="B32" s="11" t="s">
        <v>79</v>
      </c>
      <c r="C32" s="25">
        <v>26</v>
      </c>
      <c r="D32" s="25">
        <f t="shared" ref="D32:D40" si="9">E32+F32</f>
        <v>17</v>
      </c>
      <c r="E32" s="25">
        <v>3</v>
      </c>
      <c r="F32" s="25">
        <v>14</v>
      </c>
      <c r="G32" s="26">
        <f t="shared" ref="G32:G40" si="10">H32+I32</f>
        <v>508.5</v>
      </c>
      <c r="H32" s="26">
        <v>107</v>
      </c>
      <c r="I32" s="26">
        <v>401.5</v>
      </c>
      <c r="J32" s="26">
        <f t="shared" ref="J32:J40" si="11">K32+L32+M32</f>
        <v>36441055.799999997</v>
      </c>
      <c r="K32" s="26">
        <v>21740711.899999999</v>
      </c>
      <c r="L32" s="26">
        <v>14621498.699999999</v>
      </c>
      <c r="M32" s="26">
        <v>78845.2</v>
      </c>
      <c r="N32" s="26">
        <f t="shared" ref="N32:N40" si="12">O32+P32</f>
        <v>0</v>
      </c>
      <c r="O32" s="26">
        <v>0</v>
      </c>
      <c r="P32" s="26">
        <v>0</v>
      </c>
      <c r="Q32" s="26">
        <f t="shared" ref="Q32:Q40" si="13">R32+S32</f>
        <v>0</v>
      </c>
      <c r="R32" s="26">
        <v>0</v>
      </c>
      <c r="S32" s="26">
        <v>0</v>
      </c>
    </row>
    <row r="33" spans="1:19" ht="43.5" customHeight="1" x14ac:dyDescent="0.25">
      <c r="A33" s="10" t="s">
        <v>29</v>
      </c>
      <c r="B33" s="11" t="s">
        <v>56</v>
      </c>
      <c r="C33" s="25">
        <v>76</v>
      </c>
      <c r="D33" s="25">
        <f t="shared" si="9"/>
        <v>27</v>
      </c>
      <c r="E33" s="25">
        <v>0</v>
      </c>
      <c r="F33" s="25">
        <v>27</v>
      </c>
      <c r="G33" s="26">
        <f t="shared" si="10"/>
        <v>1222.5</v>
      </c>
      <c r="H33" s="26">
        <v>0</v>
      </c>
      <c r="I33" s="26">
        <v>1222.5</v>
      </c>
      <c r="J33" s="26">
        <f t="shared" si="11"/>
        <v>37060328.640000001</v>
      </c>
      <c r="K33" s="26">
        <v>36689736.460000001</v>
      </c>
      <c r="L33" s="26">
        <v>333495.76</v>
      </c>
      <c r="M33" s="26">
        <v>37096.42</v>
      </c>
      <c r="N33" s="26">
        <f t="shared" si="12"/>
        <v>0</v>
      </c>
      <c r="O33" s="26">
        <v>0</v>
      </c>
      <c r="P33" s="26">
        <v>0</v>
      </c>
      <c r="Q33" s="26">
        <f t="shared" si="13"/>
        <v>0</v>
      </c>
      <c r="R33" s="26">
        <v>0</v>
      </c>
      <c r="S33" s="26">
        <v>0</v>
      </c>
    </row>
    <row r="34" spans="1:19" ht="46.5" customHeight="1" x14ac:dyDescent="0.25">
      <c r="A34" s="10" t="s">
        <v>30</v>
      </c>
      <c r="B34" s="11" t="s">
        <v>65</v>
      </c>
      <c r="C34" s="25">
        <v>76</v>
      </c>
      <c r="D34" s="25">
        <f t="shared" si="9"/>
        <v>33</v>
      </c>
      <c r="E34" s="25">
        <v>24</v>
      </c>
      <c r="F34" s="25">
        <v>9</v>
      </c>
      <c r="G34" s="26">
        <f t="shared" si="10"/>
        <v>1363.1999999999998</v>
      </c>
      <c r="H34" s="26">
        <v>1055.5999999999999</v>
      </c>
      <c r="I34" s="26">
        <v>307.60000000000002</v>
      </c>
      <c r="J34" s="26">
        <f t="shared" si="11"/>
        <v>90769446.400000006</v>
      </c>
      <c r="K34" s="26">
        <v>49166109</v>
      </c>
      <c r="L34" s="26">
        <v>40466209.399999999</v>
      </c>
      <c r="M34" s="26">
        <v>1137128</v>
      </c>
      <c r="N34" s="26">
        <f t="shared" si="12"/>
        <v>0</v>
      </c>
      <c r="O34" s="26">
        <v>0</v>
      </c>
      <c r="P34" s="26">
        <v>0</v>
      </c>
      <c r="Q34" s="26">
        <f t="shared" si="13"/>
        <v>0</v>
      </c>
      <c r="R34" s="26">
        <v>0</v>
      </c>
      <c r="S34" s="26">
        <v>0</v>
      </c>
    </row>
    <row r="35" spans="1:19" ht="24" customHeight="1" x14ac:dyDescent="0.25">
      <c r="A35" s="10" t="s">
        <v>31</v>
      </c>
      <c r="B35" s="11" t="s">
        <v>14</v>
      </c>
      <c r="C35" s="25">
        <v>1111</v>
      </c>
      <c r="D35" s="25">
        <f t="shared" si="9"/>
        <v>450</v>
      </c>
      <c r="E35" s="25">
        <v>274</v>
      </c>
      <c r="F35" s="25">
        <v>176</v>
      </c>
      <c r="G35" s="26">
        <f t="shared" si="10"/>
        <v>16374.55</v>
      </c>
      <c r="H35" s="26">
        <v>9482.44</v>
      </c>
      <c r="I35" s="26">
        <v>6892.11</v>
      </c>
      <c r="J35" s="26">
        <f t="shared" si="11"/>
        <v>755415675.4000001</v>
      </c>
      <c r="K35" s="26">
        <v>605013113.83000004</v>
      </c>
      <c r="L35" s="26">
        <v>110822287.7</v>
      </c>
      <c r="M35" s="26">
        <v>39580273.869999997</v>
      </c>
      <c r="N35" s="26">
        <f t="shared" si="12"/>
        <v>0</v>
      </c>
      <c r="O35" s="26">
        <v>0</v>
      </c>
      <c r="P35" s="26">
        <v>0</v>
      </c>
      <c r="Q35" s="26">
        <f t="shared" si="13"/>
        <v>0</v>
      </c>
      <c r="R35" s="26">
        <v>0</v>
      </c>
      <c r="S35" s="26">
        <v>0</v>
      </c>
    </row>
    <row r="36" spans="1:19" ht="24" customHeight="1" x14ac:dyDescent="0.25">
      <c r="A36" s="10" t="s">
        <v>32</v>
      </c>
      <c r="B36" s="11" t="s">
        <v>46</v>
      </c>
      <c r="C36" s="25">
        <v>59</v>
      </c>
      <c r="D36" s="25">
        <f t="shared" si="9"/>
        <v>28</v>
      </c>
      <c r="E36" s="25">
        <v>17</v>
      </c>
      <c r="F36" s="25">
        <v>11</v>
      </c>
      <c r="G36" s="26">
        <f t="shared" si="10"/>
        <v>1075.8</v>
      </c>
      <c r="H36" s="26">
        <v>629.79999999999995</v>
      </c>
      <c r="I36" s="26">
        <v>446</v>
      </c>
      <c r="J36" s="26">
        <f t="shared" si="11"/>
        <v>30806288.699999999</v>
      </c>
      <c r="K36" s="26">
        <v>29817536.460000001</v>
      </c>
      <c r="L36" s="26">
        <v>271148</v>
      </c>
      <c r="M36" s="26">
        <v>717604.24</v>
      </c>
      <c r="N36" s="26">
        <f t="shared" si="12"/>
        <v>0</v>
      </c>
      <c r="O36" s="26">
        <v>0</v>
      </c>
      <c r="P36" s="26">
        <v>0</v>
      </c>
      <c r="Q36" s="26">
        <f t="shared" si="13"/>
        <v>0</v>
      </c>
      <c r="R36" s="26">
        <v>0</v>
      </c>
      <c r="S36" s="26">
        <v>0</v>
      </c>
    </row>
    <row r="37" spans="1:19" ht="43.5" customHeight="1" x14ac:dyDescent="0.25">
      <c r="A37" s="10" t="s">
        <v>33</v>
      </c>
      <c r="B37" s="11" t="s">
        <v>50</v>
      </c>
      <c r="C37" s="25">
        <v>8</v>
      </c>
      <c r="D37" s="25">
        <f t="shared" si="9"/>
        <v>6</v>
      </c>
      <c r="E37" s="25">
        <v>0</v>
      </c>
      <c r="F37" s="25">
        <v>6</v>
      </c>
      <c r="G37" s="26">
        <f t="shared" si="10"/>
        <v>153.69999999999999</v>
      </c>
      <c r="H37" s="26">
        <v>0</v>
      </c>
      <c r="I37" s="26">
        <v>153.69999999999999</v>
      </c>
      <c r="J37" s="26">
        <f t="shared" si="11"/>
        <v>5249907.75</v>
      </c>
      <c r="K37" s="26">
        <v>5197332.21</v>
      </c>
      <c r="L37" s="26">
        <v>47238.41</v>
      </c>
      <c r="M37" s="26">
        <v>5337.13</v>
      </c>
      <c r="N37" s="26">
        <f t="shared" si="12"/>
        <v>0</v>
      </c>
      <c r="O37" s="26">
        <v>0</v>
      </c>
      <c r="P37" s="26">
        <v>0</v>
      </c>
      <c r="Q37" s="26">
        <f t="shared" si="13"/>
        <v>0</v>
      </c>
      <c r="R37" s="26">
        <v>0</v>
      </c>
      <c r="S37" s="26">
        <v>0</v>
      </c>
    </row>
    <row r="38" spans="1:19" ht="39" customHeight="1" x14ac:dyDescent="0.25">
      <c r="A38" s="10" t="s">
        <v>80</v>
      </c>
      <c r="B38" s="11" t="s">
        <v>55</v>
      </c>
      <c r="C38" s="25">
        <v>42</v>
      </c>
      <c r="D38" s="25">
        <f t="shared" si="9"/>
        <v>19</v>
      </c>
      <c r="E38" s="25">
        <v>10</v>
      </c>
      <c r="F38" s="25">
        <v>9</v>
      </c>
      <c r="G38" s="26">
        <f t="shared" si="10"/>
        <v>718.4</v>
      </c>
      <c r="H38" s="26">
        <v>392.9</v>
      </c>
      <c r="I38" s="26">
        <v>325.5</v>
      </c>
      <c r="J38" s="26">
        <f t="shared" si="11"/>
        <v>19326466.449999999</v>
      </c>
      <c r="K38" s="26">
        <v>19133177.129999999</v>
      </c>
      <c r="L38" s="26">
        <v>173946.23</v>
      </c>
      <c r="M38" s="26">
        <v>19343.09</v>
      </c>
      <c r="N38" s="26">
        <f t="shared" si="12"/>
        <v>0</v>
      </c>
      <c r="O38" s="26">
        <v>0</v>
      </c>
      <c r="P38" s="26">
        <v>0</v>
      </c>
      <c r="Q38" s="26">
        <f t="shared" si="13"/>
        <v>0</v>
      </c>
      <c r="R38" s="26">
        <v>0</v>
      </c>
      <c r="S38" s="26">
        <v>0</v>
      </c>
    </row>
    <row r="39" spans="1:19" ht="22.5" customHeight="1" x14ac:dyDescent="0.25">
      <c r="A39" s="10" t="s">
        <v>81</v>
      </c>
      <c r="B39" s="11" t="s">
        <v>42</v>
      </c>
      <c r="C39" s="25">
        <v>27</v>
      </c>
      <c r="D39" s="25">
        <f t="shared" si="9"/>
        <v>11</v>
      </c>
      <c r="E39" s="25">
        <v>9</v>
      </c>
      <c r="F39" s="25">
        <v>2</v>
      </c>
      <c r="G39" s="26">
        <f t="shared" si="10"/>
        <v>443.7</v>
      </c>
      <c r="H39" s="26">
        <v>370.7</v>
      </c>
      <c r="I39" s="26">
        <v>73</v>
      </c>
      <c r="J39" s="26">
        <f t="shared" si="11"/>
        <v>14756378.999999998</v>
      </c>
      <c r="K39" s="26">
        <v>14608794.369999999</v>
      </c>
      <c r="L39" s="26">
        <v>132761.51999999999</v>
      </c>
      <c r="M39" s="26">
        <v>14823.11</v>
      </c>
      <c r="N39" s="26">
        <f t="shared" si="12"/>
        <v>0</v>
      </c>
      <c r="O39" s="26">
        <v>0</v>
      </c>
      <c r="P39" s="26">
        <v>0</v>
      </c>
      <c r="Q39" s="26">
        <f t="shared" si="13"/>
        <v>0</v>
      </c>
      <c r="R39" s="26">
        <v>0</v>
      </c>
      <c r="S39" s="26">
        <v>0</v>
      </c>
    </row>
    <row r="40" spans="1:19" ht="39.75" customHeight="1" x14ac:dyDescent="0.25">
      <c r="A40" s="10" t="s">
        <v>82</v>
      </c>
      <c r="B40" s="11" t="s">
        <v>57</v>
      </c>
      <c r="C40" s="25">
        <v>49</v>
      </c>
      <c r="D40" s="25">
        <f t="shared" si="9"/>
        <v>22</v>
      </c>
      <c r="E40" s="25">
        <v>14</v>
      </c>
      <c r="F40" s="25">
        <v>8</v>
      </c>
      <c r="G40" s="26">
        <f t="shared" si="10"/>
        <v>696.2</v>
      </c>
      <c r="H40" s="26">
        <v>399.2</v>
      </c>
      <c r="I40" s="26">
        <v>297</v>
      </c>
      <c r="J40" s="26">
        <f t="shared" si="11"/>
        <v>23700335.550000001</v>
      </c>
      <c r="K40" s="26">
        <v>23463365.620000001</v>
      </c>
      <c r="L40" s="26">
        <v>213227.39</v>
      </c>
      <c r="M40" s="26">
        <v>23742.54</v>
      </c>
      <c r="N40" s="26">
        <f t="shared" si="12"/>
        <v>0</v>
      </c>
      <c r="O40" s="26">
        <v>0</v>
      </c>
      <c r="P40" s="26">
        <v>0</v>
      </c>
      <c r="Q40" s="26">
        <f t="shared" si="13"/>
        <v>0</v>
      </c>
      <c r="R40" s="26">
        <v>0</v>
      </c>
      <c r="S40" s="26">
        <v>0</v>
      </c>
    </row>
    <row r="41" spans="1:19" ht="26.25" customHeight="1" x14ac:dyDescent="0.25">
      <c r="A41" s="10" t="s">
        <v>34</v>
      </c>
      <c r="B41" s="11" t="s">
        <v>6</v>
      </c>
      <c r="C41" s="25">
        <f t="shared" ref="C41:S41" si="14">SUM(C42:C66)</f>
        <v>4285</v>
      </c>
      <c r="D41" s="25">
        <f t="shared" si="14"/>
        <v>1977</v>
      </c>
      <c r="E41" s="25">
        <f t="shared" si="14"/>
        <v>1298</v>
      </c>
      <c r="F41" s="25">
        <f t="shared" si="14"/>
        <v>679</v>
      </c>
      <c r="G41" s="26">
        <f t="shared" si="14"/>
        <v>72848.37000000001</v>
      </c>
      <c r="H41" s="26">
        <f t="shared" si="14"/>
        <v>46560.92</v>
      </c>
      <c r="I41" s="26">
        <f t="shared" si="14"/>
        <v>26287.449999999997</v>
      </c>
      <c r="J41" s="26">
        <f t="shared" si="14"/>
        <v>5642510041.8699999</v>
      </c>
      <c r="K41" s="26">
        <f t="shared" si="14"/>
        <v>4216558825.8500004</v>
      </c>
      <c r="L41" s="26">
        <f t="shared" si="14"/>
        <v>1167856003.79</v>
      </c>
      <c r="M41" s="26">
        <f t="shared" si="14"/>
        <v>258095212.23000002</v>
      </c>
      <c r="N41" s="26">
        <f t="shared" si="14"/>
        <v>0</v>
      </c>
      <c r="O41" s="26">
        <f t="shared" si="14"/>
        <v>0</v>
      </c>
      <c r="P41" s="26">
        <f t="shared" si="14"/>
        <v>0</v>
      </c>
      <c r="Q41" s="26">
        <f t="shared" si="14"/>
        <v>0</v>
      </c>
      <c r="R41" s="26">
        <f t="shared" si="14"/>
        <v>0</v>
      </c>
      <c r="S41" s="26">
        <f t="shared" si="14"/>
        <v>0</v>
      </c>
    </row>
    <row r="42" spans="1:19" ht="22.5" customHeight="1" x14ac:dyDescent="0.25">
      <c r="A42" s="10" t="s">
        <v>35</v>
      </c>
      <c r="B42" s="11" t="s">
        <v>48</v>
      </c>
      <c r="C42" s="25">
        <v>17</v>
      </c>
      <c r="D42" s="25">
        <f t="shared" ref="D42:D66" si="15">E42+F42</f>
        <v>8</v>
      </c>
      <c r="E42" s="25">
        <v>4</v>
      </c>
      <c r="F42" s="25">
        <v>4</v>
      </c>
      <c r="G42" s="26">
        <f t="shared" ref="G42:G66" si="16">H42+I42</f>
        <v>314</v>
      </c>
      <c r="H42" s="26">
        <v>156.69999999999999</v>
      </c>
      <c r="I42" s="26">
        <v>157.30000000000001</v>
      </c>
      <c r="J42" s="26">
        <f t="shared" ref="J42:J66" si="17">K42+L42+M42</f>
        <v>15136930</v>
      </c>
      <c r="K42" s="26">
        <v>14985631</v>
      </c>
      <c r="L42" s="26">
        <v>136189</v>
      </c>
      <c r="M42" s="26">
        <v>15110</v>
      </c>
      <c r="N42" s="26">
        <f t="shared" ref="N42:N66" si="18">O42+P42</f>
        <v>0</v>
      </c>
      <c r="O42" s="26">
        <v>0</v>
      </c>
      <c r="P42" s="26">
        <v>0</v>
      </c>
      <c r="Q42" s="26">
        <f t="shared" ref="Q42:Q66" si="19">R42+S42</f>
        <v>0</v>
      </c>
      <c r="R42" s="26">
        <v>0</v>
      </c>
      <c r="S42" s="26">
        <v>0</v>
      </c>
    </row>
    <row r="43" spans="1:19" ht="42.75" customHeight="1" x14ac:dyDescent="0.25">
      <c r="A43" s="10" t="s">
        <v>36</v>
      </c>
      <c r="B43" s="11" t="s">
        <v>63</v>
      </c>
      <c r="C43" s="25">
        <v>25</v>
      </c>
      <c r="D43" s="25">
        <f t="shared" si="15"/>
        <v>8</v>
      </c>
      <c r="E43" s="25">
        <v>4</v>
      </c>
      <c r="F43" s="25">
        <v>4</v>
      </c>
      <c r="G43" s="26">
        <f t="shared" si="16"/>
        <v>504.9</v>
      </c>
      <c r="H43" s="26">
        <v>253.4</v>
      </c>
      <c r="I43" s="26">
        <v>251.5</v>
      </c>
      <c r="J43" s="26">
        <f t="shared" si="17"/>
        <v>14935860.000000002</v>
      </c>
      <c r="K43" s="26">
        <v>14786442.210000001</v>
      </c>
      <c r="L43" s="26">
        <v>134402.96</v>
      </c>
      <c r="M43" s="26">
        <v>15014.83</v>
      </c>
      <c r="N43" s="26">
        <f t="shared" si="18"/>
        <v>0</v>
      </c>
      <c r="O43" s="26">
        <v>0</v>
      </c>
      <c r="P43" s="26">
        <v>0</v>
      </c>
      <c r="Q43" s="26">
        <f t="shared" si="19"/>
        <v>0</v>
      </c>
      <c r="R43" s="26">
        <v>0</v>
      </c>
      <c r="S43" s="26">
        <v>0</v>
      </c>
    </row>
    <row r="44" spans="1:19" ht="50.25" customHeight="1" x14ac:dyDescent="0.25">
      <c r="A44" s="10" t="s">
        <v>37</v>
      </c>
      <c r="B44" s="11" t="s">
        <v>58</v>
      </c>
      <c r="C44" s="25">
        <v>15</v>
      </c>
      <c r="D44" s="25">
        <f t="shared" si="15"/>
        <v>9</v>
      </c>
      <c r="E44" s="25">
        <v>9</v>
      </c>
      <c r="F44" s="25">
        <v>0</v>
      </c>
      <c r="G44" s="26">
        <f t="shared" si="16"/>
        <v>308.8</v>
      </c>
      <c r="H44" s="26">
        <v>308.8</v>
      </c>
      <c r="I44" s="26">
        <v>0</v>
      </c>
      <c r="J44" s="26">
        <f t="shared" si="17"/>
        <v>10907217.1</v>
      </c>
      <c r="K44" s="26">
        <v>10798104.029999999</v>
      </c>
      <c r="L44" s="26">
        <v>98203.67</v>
      </c>
      <c r="M44" s="26">
        <v>10909.4</v>
      </c>
      <c r="N44" s="26">
        <f t="shared" si="18"/>
        <v>0</v>
      </c>
      <c r="O44" s="26">
        <v>0</v>
      </c>
      <c r="P44" s="26">
        <v>0</v>
      </c>
      <c r="Q44" s="26">
        <f t="shared" si="19"/>
        <v>0</v>
      </c>
      <c r="R44" s="26">
        <v>0</v>
      </c>
      <c r="S44" s="26">
        <v>0</v>
      </c>
    </row>
    <row r="45" spans="1:19" ht="41.25" customHeight="1" x14ac:dyDescent="0.25">
      <c r="A45" s="10" t="s">
        <v>38</v>
      </c>
      <c r="B45" s="11" t="s">
        <v>59</v>
      </c>
      <c r="C45" s="25">
        <v>3</v>
      </c>
      <c r="D45" s="25">
        <f t="shared" si="15"/>
        <v>2</v>
      </c>
      <c r="E45" s="25">
        <v>0</v>
      </c>
      <c r="F45" s="25">
        <v>2</v>
      </c>
      <c r="G45" s="26">
        <f t="shared" si="16"/>
        <v>100</v>
      </c>
      <c r="H45" s="26">
        <v>0</v>
      </c>
      <c r="I45" s="26">
        <v>100</v>
      </c>
      <c r="J45" s="26">
        <f t="shared" si="17"/>
        <v>3349999.9999999995</v>
      </c>
      <c r="K45" s="26">
        <v>3316477.36</v>
      </c>
      <c r="L45" s="26">
        <v>30170.38</v>
      </c>
      <c r="M45" s="26">
        <v>3352.26</v>
      </c>
      <c r="N45" s="26">
        <f t="shared" si="18"/>
        <v>0</v>
      </c>
      <c r="O45" s="26">
        <v>0</v>
      </c>
      <c r="P45" s="26">
        <v>0</v>
      </c>
      <c r="Q45" s="26">
        <f t="shared" si="19"/>
        <v>0</v>
      </c>
      <c r="R45" s="26">
        <v>0</v>
      </c>
      <c r="S45" s="26">
        <v>0</v>
      </c>
    </row>
    <row r="46" spans="1:19" ht="39.75" customHeight="1" x14ac:dyDescent="0.25">
      <c r="A46" s="10" t="s">
        <v>39</v>
      </c>
      <c r="B46" s="11" t="s">
        <v>60</v>
      </c>
      <c r="C46" s="25">
        <v>111</v>
      </c>
      <c r="D46" s="25">
        <f t="shared" si="15"/>
        <v>58</v>
      </c>
      <c r="E46" s="25">
        <v>51</v>
      </c>
      <c r="F46" s="25">
        <v>7</v>
      </c>
      <c r="G46" s="26">
        <f t="shared" si="16"/>
        <v>1892.3</v>
      </c>
      <c r="H46" s="26">
        <v>1629.5</v>
      </c>
      <c r="I46" s="26">
        <v>262.8</v>
      </c>
      <c r="J46" s="26">
        <f t="shared" si="17"/>
        <v>143493627</v>
      </c>
      <c r="K46" s="26">
        <v>104159600</v>
      </c>
      <c r="L46" s="26">
        <v>39190578</v>
      </c>
      <c r="M46" s="26">
        <v>143449</v>
      </c>
      <c r="N46" s="26">
        <f t="shared" si="18"/>
        <v>0</v>
      </c>
      <c r="O46" s="26">
        <v>0</v>
      </c>
      <c r="P46" s="26">
        <v>0</v>
      </c>
      <c r="Q46" s="26">
        <f t="shared" si="19"/>
        <v>0</v>
      </c>
      <c r="R46" s="26">
        <v>0</v>
      </c>
      <c r="S46" s="26">
        <v>0</v>
      </c>
    </row>
    <row r="47" spans="1:19" ht="21" customHeight="1" x14ac:dyDescent="0.25">
      <c r="A47" s="10" t="s">
        <v>40</v>
      </c>
      <c r="B47" s="11" t="s">
        <v>41</v>
      </c>
      <c r="C47" s="25">
        <v>130</v>
      </c>
      <c r="D47" s="25">
        <f t="shared" si="15"/>
        <v>58</v>
      </c>
      <c r="E47" s="25">
        <v>45</v>
      </c>
      <c r="F47" s="25">
        <v>13</v>
      </c>
      <c r="G47" s="26">
        <f t="shared" si="16"/>
        <v>1350</v>
      </c>
      <c r="H47" s="26">
        <v>980</v>
      </c>
      <c r="I47" s="26">
        <v>370</v>
      </c>
      <c r="J47" s="26">
        <f t="shared" si="17"/>
        <v>49922698.849999994</v>
      </c>
      <c r="K47" s="26">
        <v>49423471.719999999</v>
      </c>
      <c r="L47" s="26">
        <v>449304.62</v>
      </c>
      <c r="M47" s="26">
        <v>49922.51</v>
      </c>
      <c r="N47" s="26">
        <f t="shared" si="18"/>
        <v>0</v>
      </c>
      <c r="O47" s="26">
        <v>0</v>
      </c>
      <c r="P47" s="26">
        <v>0</v>
      </c>
      <c r="Q47" s="26">
        <f t="shared" si="19"/>
        <v>0</v>
      </c>
      <c r="R47" s="26">
        <v>0</v>
      </c>
      <c r="S47" s="26">
        <v>0</v>
      </c>
    </row>
    <row r="48" spans="1:19" ht="21" customHeight="1" x14ac:dyDescent="0.25">
      <c r="A48" s="10" t="s">
        <v>90</v>
      </c>
      <c r="B48" s="11" t="s">
        <v>14</v>
      </c>
      <c r="C48" s="25">
        <v>2663</v>
      </c>
      <c r="D48" s="25">
        <f t="shared" si="15"/>
        <v>1183</v>
      </c>
      <c r="E48" s="25">
        <v>810</v>
      </c>
      <c r="F48" s="25">
        <v>373</v>
      </c>
      <c r="G48" s="26">
        <f t="shared" si="16"/>
        <v>44728.520000000004</v>
      </c>
      <c r="H48" s="26">
        <v>29371.72</v>
      </c>
      <c r="I48" s="26">
        <v>15356.8</v>
      </c>
      <c r="J48" s="26">
        <f t="shared" si="17"/>
        <v>3609229911.52</v>
      </c>
      <c r="K48" s="26">
        <v>2748789269</v>
      </c>
      <c r="L48" s="26">
        <v>605713788</v>
      </c>
      <c r="M48" s="26">
        <v>254726854.52000001</v>
      </c>
      <c r="N48" s="26">
        <f t="shared" si="18"/>
        <v>0</v>
      </c>
      <c r="O48" s="26">
        <v>0</v>
      </c>
      <c r="P48" s="26">
        <v>0</v>
      </c>
      <c r="Q48" s="26">
        <f t="shared" si="19"/>
        <v>0</v>
      </c>
      <c r="R48" s="26">
        <v>0</v>
      </c>
      <c r="S48" s="26">
        <v>0</v>
      </c>
    </row>
    <row r="49" spans="1:19" ht="21" customHeight="1" x14ac:dyDescent="0.25">
      <c r="A49" s="10" t="s">
        <v>91</v>
      </c>
      <c r="B49" s="11" t="s">
        <v>52</v>
      </c>
      <c r="C49" s="25">
        <v>272</v>
      </c>
      <c r="D49" s="25">
        <f t="shared" si="15"/>
        <v>146</v>
      </c>
      <c r="E49" s="25">
        <v>135</v>
      </c>
      <c r="F49" s="25">
        <v>11</v>
      </c>
      <c r="G49" s="26">
        <f t="shared" si="16"/>
        <v>5614.53</v>
      </c>
      <c r="H49" s="26">
        <v>5210.33</v>
      </c>
      <c r="I49" s="26">
        <v>404.2</v>
      </c>
      <c r="J49" s="26">
        <f t="shared" si="17"/>
        <v>502009097.85000002</v>
      </c>
      <c r="K49" s="26">
        <v>365417102.75</v>
      </c>
      <c r="L49" s="26">
        <v>136089998.59999999</v>
      </c>
      <c r="M49" s="26">
        <v>501996.5</v>
      </c>
      <c r="N49" s="26">
        <f t="shared" si="18"/>
        <v>0</v>
      </c>
      <c r="O49" s="26">
        <v>0</v>
      </c>
      <c r="P49" s="26">
        <v>0</v>
      </c>
      <c r="Q49" s="26">
        <f t="shared" si="19"/>
        <v>0</v>
      </c>
      <c r="R49" s="26">
        <v>0</v>
      </c>
      <c r="S49" s="26">
        <v>0</v>
      </c>
    </row>
    <row r="50" spans="1:19" ht="21" customHeight="1" x14ac:dyDescent="0.25">
      <c r="A50" s="10" t="s">
        <v>92</v>
      </c>
      <c r="B50" s="11" t="s">
        <v>43</v>
      </c>
      <c r="C50" s="25">
        <v>10</v>
      </c>
      <c r="D50" s="25">
        <f t="shared" si="15"/>
        <v>4</v>
      </c>
      <c r="E50" s="25">
        <v>0</v>
      </c>
      <c r="F50" s="25">
        <v>4</v>
      </c>
      <c r="G50" s="26">
        <f t="shared" si="16"/>
        <v>161.4</v>
      </c>
      <c r="H50" s="26">
        <v>0</v>
      </c>
      <c r="I50" s="26">
        <v>161.4</v>
      </c>
      <c r="J50" s="26">
        <f t="shared" si="17"/>
        <v>4984073.5999999996</v>
      </c>
      <c r="K50" s="26">
        <v>4934213.6500000004</v>
      </c>
      <c r="L50" s="26">
        <v>44848.89</v>
      </c>
      <c r="M50" s="26">
        <v>5011.0600000000004</v>
      </c>
      <c r="N50" s="26">
        <f t="shared" si="18"/>
        <v>0</v>
      </c>
      <c r="O50" s="26">
        <v>0</v>
      </c>
      <c r="P50" s="26">
        <v>0</v>
      </c>
      <c r="Q50" s="26">
        <f t="shared" si="19"/>
        <v>0</v>
      </c>
      <c r="R50" s="26">
        <v>0</v>
      </c>
      <c r="S50" s="26">
        <v>0</v>
      </c>
    </row>
    <row r="51" spans="1:19" ht="21" customHeight="1" x14ac:dyDescent="0.25">
      <c r="A51" s="10" t="s">
        <v>93</v>
      </c>
      <c r="B51" s="11" t="s">
        <v>53</v>
      </c>
      <c r="C51" s="25">
        <v>48</v>
      </c>
      <c r="D51" s="25">
        <f t="shared" si="15"/>
        <v>22</v>
      </c>
      <c r="E51" s="25">
        <v>19</v>
      </c>
      <c r="F51" s="25">
        <v>3</v>
      </c>
      <c r="G51" s="26">
        <f t="shared" si="16"/>
        <v>722.4</v>
      </c>
      <c r="H51" s="26">
        <v>614.6</v>
      </c>
      <c r="I51" s="26">
        <v>107.8</v>
      </c>
      <c r="J51" s="26">
        <f t="shared" si="17"/>
        <v>26710233.52</v>
      </c>
      <c r="K51" s="26">
        <v>26435810</v>
      </c>
      <c r="L51" s="26">
        <v>240326</v>
      </c>
      <c r="M51" s="26">
        <v>34097.519999999997</v>
      </c>
      <c r="N51" s="26">
        <f t="shared" si="18"/>
        <v>0</v>
      </c>
      <c r="O51" s="26">
        <v>0</v>
      </c>
      <c r="P51" s="26">
        <v>0</v>
      </c>
      <c r="Q51" s="26">
        <f t="shared" si="19"/>
        <v>0</v>
      </c>
      <c r="R51" s="26">
        <v>0</v>
      </c>
      <c r="S51" s="26">
        <v>0</v>
      </c>
    </row>
    <row r="52" spans="1:19" ht="21" customHeight="1" x14ac:dyDescent="0.25">
      <c r="A52" s="10" t="s">
        <v>94</v>
      </c>
      <c r="B52" s="11" t="s">
        <v>44</v>
      </c>
      <c r="C52" s="25">
        <v>185</v>
      </c>
      <c r="D52" s="25">
        <f t="shared" si="15"/>
        <v>100</v>
      </c>
      <c r="E52" s="25">
        <v>48</v>
      </c>
      <c r="F52" s="25">
        <v>52</v>
      </c>
      <c r="G52" s="26">
        <f t="shared" si="16"/>
        <v>4038.7</v>
      </c>
      <c r="H52" s="26">
        <v>2049.6999999999998</v>
      </c>
      <c r="I52" s="26">
        <v>1989</v>
      </c>
      <c r="J52" s="26">
        <f t="shared" si="17"/>
        <v>283484899</v>
      </c>
      <c r="K52" s="26">
        <v>226645880</v>
      </c>
      <c r="L52" s="26">
        <v>56555535</v>
      </c>
      <c r="M52" s="26">
        <v>283484</v>
      </c>
      <c r="N52" s="26">
        <f t="shared" si="18"/>
        <v>0</v>
      </c>
      <c r="O52" s="26">
        <v>0</v>
      </c>
      <c r="P52" s="26">
        <v>0</v>
      </c>
      <c r="Q52" s="26">
        <f t="shared" si="19"/>
        <v>0</v>
      </c>
      <c r="R52" s="26">
        <v>0</v>
      </c>
      <c r="S52" s="26">
        <v>0</v>
      </c>
    </row>
    <row r="53" spans="1:19" ht="42.75" customHeight="1" x14ac:dyDescent="0.25">
      <c r="A53" s="10" t="s">
        <v>95</v>
      </c>
      <c r="B53" s="11" t="s">
        <v>62</v>
      </c>
      <c r="C53" s="25">
        <v>3</v>
      </c>
      <c r="D53" s="25">
        <f t="shared" si="15"/>
        <v>3</v>
      </c>
      <c r="E53" s="25">
        <v>3</v>
      </c>
      <c r="F53" s="25">
        <v>0</v>
      </c>
      <c r="G53" s="26">
        <f t="shared" si="16"/>
        <v>68.7</v>
      </c>
      <c r="H53" s="26">
        <v>68.7</v>
      </c>
      <c r="I53" s="26">
        <v>0</v>
      </c>
      <c r="J53" s="26">
        <f t="shared" si="17"/>
        <v>2540131</v>
      </c>
      <c r="K53" s="26">
        <v>2514730</v>
      </c>
      <c r="L53" s="26">
        <v>22861</v>
      </c>
      <c r="M53" s="26">
        <v>2540</v>
      </c>
      <c r="N53" s="26">
        <f t="shared" si="18"/>
        <v>0</v>
      </c>
      <c r="O53" s="26">
        <v>0</v>
      </c>
      <c r="P53" s="26">
        <v>0</v>
      </c>
      <c r="Q53" s="26">
        <f t="shared" si="19"/>
        <v>0</v>
      </c>
      <c r="R53" s="26">
        <v>0</v>
      </c>
      <c r="S53" s="26">
        <v>0</v>
      </c>
    </row>
    <row r="54" spans="1:19" ht="42.75" customHeight="1" x14ac:dyDescent="0.25">
      <c r="A54" s="10" t="s">
        <v>96</v>
      </c>
      <c r="B54" s="11" t="s">
        <v>114</v>
      </c>
      <c r="C54" s="25">
        <v>16</v>
      </c>
      <c r="D54" s="25">
        <f t="shared" si="15"/>
        <v>6</v>
      </c>
      <c r="E54" s="25">
        <v>0</v>
      </c>
      <c r="F54" s="25">
        <v>6</v>
      </c>
      <c r="G54" s="26">
        <f t="shared" si="16"/>
        <v>266.60000000000002</v>
      </c>
      <c r="H54" s="26">
        <v>0</v>
      </c>
      <c r="I54" s="26">
        <v>266.60000000000002</v>
      </c>
      <c r="J54" s="26">
        <f t="shared" si="17"/>
        <v>9857348</v>
      </c>
      <c r="K54" s="26">
        <v>9758775</v>
      </c>
      <c r="L54" s="26">
        <v>88716</v>
      </c>
      <c r="M54" s="26">
        <v>9857</v>
      </c>
      <c r="N54" s="26">
        <f t="shared" si="18"/>
        <v>0</v>
      </c>
      <c r="O54" s="26">
        <v>0</v>
      </c>
      <c r="P54" s="26">
        <v>0</v>
      </c>
      <c r="Q54" s="26">
        <f t="shared" si="19"/>
        <v>0</v>
      </c>
      <c r="R54" s="26">
        <v>0</v>
      </c>
      <c r="S54" s="26">
        <v>0</v>
      </c>
    </row>
    <row r="55" spans="1:19" ht="42.75" customHeight="1" x14ac:dyDescent="0.25">
      <c r="A55" s="10" t="s">
        <v>97</v>
      </c>
      <c r="B55" s="11" t="s">
        <v>115</v>
      </c>
      <c r="C55" s="25">
        <v>9</v>
      </c>
      <c r="D55" s="25">
        <f t="shared" si="15"/>
        <v>5</v>
      </c>
      <c r="E55" s="25">
        <v>3</v>
      </c>
      <c r="F55" s="25">
        <v>2</v>
      </c>
      <c r="G55" s="26">
        <f t="shared" si="16"/>
        <v>199.8</v>
      </c>
      <c r="H55" s="26">
        <v>96.4</v>
      </c>
      <c r="I55" s="26">
        <v>103.4</v>
      </c>
      <c r="J55" s="26">
        <f t="shared" si="17"/>
        <v>6118882.6200000001</v>
      </c>
      <c r="K55" s="26">
        <v>6057626</v>
      </c>
      <c r="L55" s="26">
        <v>55100.959999999999</v>
      </c>
      <c r="M55" s="26">
        <v>6155.66</v>
      </c>
      <c r="N55" s="26">
        <f t="shared" si="18"/>
        <v>0</v>
      </c>
      <c r="O55" s="26">
        <v>0</v>
      </c>
      <c r="P55" s="26">
        <v>0</v>
      </c>
      <c r="Q55" s="26">
        <f t="shared" si="19"/>
        <v>0</v>
      </c>
      <c r="R55" s="26">
        <v>0</v>
      </c>
      <c r="S55" s="26">
        <v>0</v>
      </c>
    </row>
    <row r="56" spans="1:19" ht="42.75" customHeight="1" x14ac:dyDescent="0.25">
      <c r="A56" s="10" t="s">
        <v>98</v>
      </c>
      <c r="B56" s="11" t="s">
        <v>64</v>
      </c>
      <c r="C56" s="25">
        <v>9</v>
      </c>
      <c r="D56" s="25">
        <f t="shared" si="15"/>
        <v>6</v>
      </c>
      <c r="E56" s="25">
        <v>0</v>
      </c>
      <c r="F56" s="25">
        <v>6</v>
      </c>
      <c r="G56" s="26">
        <f t="shared" si="16"/>
        <v>190.1</v>
      </c>
      <c r="H56" s="26">
        <v>0</v>
      </c>
      <c r="I56" s="26">
        <v>190.1</v>
      </c>
      <c r="J56" s="26">
        <f t="shared" si="17"/>
        <v>7028814</v>
      </c>
      <c r="K56" s="26">
        <v>6958526</v>
      </c>
      <c r="L56" s="26">
        <v>63259</v>
      </c>
      <c r="M56" s="26">
        <v>7029</v>
      </c>
      <c r="N56" s="26">
        <f t="shared" si="18"/>
        <v>0</v>
      </c>
      <c r="O56" s="26">
        <v>0</v>
      </c>
      <c r="P56" s="26">
        <v>0</v>
      </c>
      <c r="Q56" s="26">
        <f t="shared" si="19"/>
        <v>0</v>
      </c>
      <c r="R56" s="26">
        <v>0</v>
      </c>
      <c r="S56" s="26">
        <v>0</v>
      </c>
    </row>
    <row r="57" spans="1:19" ht="42.75" customHeight="1" x14ac:dyDescent="0.25">
      <c r="A57" s="10" t="s">
        <v>99</v>
      </c>
      <c r="B57" s="11" t="s">
        <v>61</v>
      </c>
      <c r="C57" s="25">
        <v>354</v>
      </c>
      <c r="D57" s="25">
        <f t="shared" si="15"/>
        <v>151</v>
      </c>
      <c r="E57" s="25">
        <v>70</v>
      </c>
      <c r="F57" s="25">
        <v>81</v>
      </c>
      <c r="G57" s="26">
        <f t="shared" si="16"/>
        <v>5176.8</v>
      </c>
      <c r="H57" s="26">
        <v>2321.3000000000002</v>
      </c>
      <c r="I57" s="26">
        <v>2855.5</v>
      </c>
      <c r="J57" s="26">
        <f t="shared" si="17"/>
        <v>529328299</v>
      </c>
      <c r="K57" s="26">
        <v>336493005</v>
      </c>
      <c r="L57" s="26">
        <v>192264003</v>
      </c>
      <c r="M57" s="26">
        <v>571291</v>
      </c>
      <c r="N57" s="26">
        <f t="shared" si="18"/>
        <v>0</v>
      </c>
      <c r="O57" s="26">
        <v>0</v>
      </c>
      <c r="P57" s="26">
        <v>0</v>
      </c>
      <c r="Q57" s="26">
        <f t="shared" si="19"/>
        <v>0</v>
      </c>
      <c r="R57" s="26">
        <v>0</v>
      </c>
      <c r="S57" s="26">
        <v>0</v>
      </c>
    </row>
    <row r="58" spans="1:19" ht="42.75" customHeight="1" x14ac:dyDescent="0.25">
      <c r="A58" s="10" t="s">
        <v>100</v>
      </c>
      <c r="B58" s="11" t="s">
        <v>108</v>
      </c>
      <c r="C58" s="25">
        <v>67</v>
      </c>
      <c r="D58" s="25">
        <f t="shared" si="15"/>
        <v>38</v>
      </c>
      <c r="E58" s="25">
        <v>6</v>
      </c>
      <c r="F58" s="25">
        <v>32</v>
      </c>
      <c r="G58" s="26">
        <f t="shared" si="16"/>
        <v>1141.2</v>
      </c>
      <c r="H58" s="26">
        <v>231.7</v>
      </c>
      <c r="I58" s="26">
        <v>909.5</v>
      </c>
      <c r="J58" s="26">
        <f t="shared" si="17"/>
        <v>42376242</v>
      </c>
      <c r="K58" s="26">
        <v>41952480</v>
      </c>
      <c r="L58" s="26">
        <v>381386</v>
      </c>
      <c r="M58" s="26">
        <v>42376</v>
      </c>
      <c r="N58" s="26">
        <f t="shared" si="18"/>
        <v>0</v>
      </c>
      <c r="O58" s="26">
        <v>0</v>
      </c>
      <c r="P58" s="26">
        <v>0</v>
      </c>
      <c r="Q58" s="26">
        <f t="shared" si="19"/>
        <v>0</v>
      </c>
      <c r="R58" s="26">
        <v>0</v>
      </c>
      <c r="S58" s="26">
        <v>0</v>
      </c>
    </row>
    <row r="59" spans="1:19" ht="63.75" customHeight="1" x14ac:dyDescent="0.25">
      <c r="A59" s="10" t="s">
        <v>101</v>
      </c>
      <c r="B59" s="11" t="s">
        <v>112</v>
      </c>
      <c r="C59" s="25">
        <v>17</v>
      </c>
      <c r="D59" s="25">
        <f t="shared" si="15"/>
        <v>9</v>
      </c>
      <c r="E59" s="25">
        <v>1</v>
      </c>
      <c r="F59" s="25">
        <v>8</v>
      </c>
      <c r="G59" s="26">
        <f t="shared" si="16"/>
        <v>331.7</v>
      </c>
      <c r="H59" s="26">
        <v>44.3</v>
      </c>
      <c r="I59" s="26">
        <v>287.39999999999998</v>
      </c>
      <c r="J59" s="26">
        <f t="shared" si="17"/>
        <v>12264374</v>
      </c>
      <c r="K59" s="26">
        <v>12141730</v>
      </c>
      <c r="L59" s="26">
        <v>110379</v>
      </c>
      <c r="M59" s="26">
        <v>12265</v>
      </c>
      <c r="N59" s="26">
        <f t="shared" si="18"/>
        <v>0</v>
      </c>
      <c r="O59" s="26">
        <v>0</v>
      </c>
      <c r="P59" s="26">
        <v>0</v>
      </c>
      <c r="Q59" s="26">
        <f t="shared" si="19"/>
        <v>0</v>
      </c>
      <c r="R59" s="26">
        <v>0</v>
      </c>
      <c r="S59" s="26">
        <v>0</v>
      </c>
    </row>
    <row r="60" spans="1:19" ht="60" customHeight="1" x14ac:dyDescent="0.25">
      <c r="A60" s="10" t="s">
        <v>102</v>
      </c>
      <c r="B60" s="11" t="s">
        <v>111</v>
      </c>
      <c r="C60" s="25">
        <v>2</v>
      </c>
      <c r="D60" s="25">
        <f t="shared" si="15"/>
        <v>1</v>
      </c>
      <c r="E60" s="25">
        <v>0</v>
      </c>
      <c r="F60" s="25">
        <v>1</v>
      </c>
      <c r="G60" s="26">
        <f t="shared" si="16"/>
        <v>37.6</v>
      </c>
      <c r="H60" s="26">
        <v>0</v>
      </c>
      <c r="I60" s="26">
        <v>37.6</v>
      </c>
      <c r="J60" s="26">
        <f t="shared" si="17"/>
        <v>1390232</v>
      </c>
      <c r="K60" s="26">
        <v>1376330</v>
      </c>
      <c r="L60" s="26">
        <v>12512</v>
      </c>
      <c r="M60" s="26">
        <v>1390</v>
      </c>
      <c r="N60" s="26">
        <f t="shared" si="18"/>
        <v>0</v>
      </c>
      <c r="O60" s="26">
        <v>0</v>
      </c>
      <c r="P60" s="26">
        <v>0</v>
      </c>
      <c r="Q60" s="26">
        <f t="shared" si="19"/>
        <v>0</v>
      </c>
      <c r="R60" s="26">
        <v>0</v>
      </c>
      <c r="S60" s="26">
        <v>0</v>
      </c>
    </row>
    <row r="61" spans="1:19" ht="42.75" customHeight="1" x14ac:dyDescent="0.25">
      <c r="A61" s="10" t="s">
        <v>103</v>
      </c>
      <c r="B61" s="11" t="s">
        <v>78</v>
      </c>
      <c r="C61" s="25">
        <v>27</v>
      </c>
      <c r="D61" s="25">
        <f t="shared" si="15"/>
        <v>15</v>
      </c>
      <c r="E61" s="25">
        <v>6</v>
      </c>
      <c r="F61" s="25">
        <v>9</v>
      </c>
      <c r="G61" s="26">
        <f t="shared" si="16"/>
        <v>510</v>
      </c>
      <c r="H61" s="26">
        <v>199.2</v>
      </c>
      <c r="I61" s="26">
        <v>310.8</v>
      </c>
      <c r="J61" s="26">
        <f t="shared" si="17"/>
        <v>18856893</v>
      </c>
      <c r="K61" s="26">
        <v>18668324</v>
      </c>
      <c r="L61" s="26">
        <v>169712</v>
      </c>
      <c r="M61" s="26">
        <v>18857</v>
      </c>
      <c r="N61" s="26">
        <f t="shared" si="18"/>
        <v>0</v>
      </c>
      <c r="O61" s="26">
        <v>0</v>
      </c>
      <c r="P61" s="26">
        <v>0</v>
      </c>
      <c r="Q61" s="26">
        <f t="shared" si="19"/>
        <v>0</v>
      </c>
      <c r="R61" s="26">
        <v>0</v>
      </c>
      <c r="S61" s="26">
        <v>0</v>
      </c>
    </row>
    <row r="62" spans="1:19" ht="42.75" customHeight="1" x14ac:dyDescent="0.25">
      <c r="A62" s="10" t="s">
        <v>104</v>
      </c>
      <c r="B62" s="11" t="s">
        <v>88</v>
      </c>
      <c r="C62" s="25">
        <v>95</v>
      </c>
      <c r="D62" s="25">
        <f t="shared" si="15"/>
        <v>45</v>
      </c>
      <c r="E62" s="25">
        <v>11</v>
      </c>
      <c r="F62" s="25">
        <v>34</v>
      </c>
      <c r="G62" s="26">
        <f t="shared" si="16"/>
        <v>1672.3200000000002</v>
      </c>
      <c r="H62" s="26">
        <v>404.17</v>
      </c>
      <c r="I62" s="26">
        <v>1268.1500000000001</v>
      </c>
      <c r="J62" s="26">
        <f t="shared" si="17"/>
        <v>146929528.44999999</v>
      </c>
      <c r="K62" s="26">
        <v>61214531</v>
      </c>
      <c r="L62" s="26">
        <v>84656559</v>
      </c>
      <c r="M62" s="26">
        <v>1058438.45</v>
      </c>
      <c r="N62" s="26">
        <f t="shared" si="18"/>
        <v>0</v>
      </c>
      <c r="O62" s="26">
        <v>0</v>
      </c>
      <c r="P62" s="26">
        <v>0</v>
      </c>
      <c r="Q62" s="26">
        <f t="shared" si="19"/>
        <v>0</v>
      </c>
      <c r="R62" s="26">
        <v>0</v>
      </c>
      <c r="S62" s="26">
        <v>0</v>
      </c>
    </row>
    <row r="63" spans="1:19" ht="42.75" customHeight="1" x14ac:dyDescent="0.25">
      <c r="A63" s="10" t="s">
        <v>105</v>
      </c>
      <c r="B63" s="11" t="s">
        <v>83</v>
      </c>
      <c r="C63" s="25">
        <v>36</v>
      </c>
      <c r="D63" s="25">
        <f t="shared" si="15"/>
        <v>19</v>
      </c>
      <c r="E63" s="25">
        <v>10</v>
      </c>
      <c r="F63" s="25">
        <v>9</v>
      </c>
      <c r="G63" s="26">
        <f t="shared" si="16"/>
        <v>902.9</v>
      </c>
      <c r="H63" s="26">
        <v>463.4</v>
      </c>
      <c r="I63" s="26">
        <v>439.5</v>
      </c>
      <c r="J63" s="26">
        <f t="shared" si="17"/>
        <v>68168562</v>
      </c>
      <c r="K63" s="26">
        <v>33050254</v>
      </c>
      <c r="L63" s="26">
        <v>34675936</v>
      </c>
      <c r="M63" s="26">
        <v>442372</v>
      </c>
      <c r="N63" s="26">
        <f t="shared" si="18"/>
        <v>0</v>
      </c>
      <c r="O63" s="26">
        <v>0</v>
      </c>
      <c r="P63" s="26">
        <v>0</v>
      </c>
      <c r="Q63" s="26">
        <f t="shared" si="19"/>
        <v>0</v>
      </c>
      <c r="R63" s="26">
        <v>0</v>
      </c>
      <c r="S63" s="26">
        <v>0</v>
      </c>
    </row>
    <row r="64" spans="1:19" ht="42.75" customHeight="1" x14ac:dyDescent="0.25">
      <c r="A64" s="10" t="s">
        <v>106</v>
      </c>
      <c r="B64" s="11" t="s">
        <v>109</v>
      </c>
      <c r="C64" s="25">
        <v>90</v>
      </c>
      <c r="D64" s="25">
        <f t="shared" si="15"/>
        <v>44</v>
      </c>
      <c r="E64" s="25">
        <v>42</v>
      </c>
      <c r="F64" s="25">
        <v>2</v>
      </c>
      <c r="G64" s="26">
        <f t="shared" si="16"/>
        <v>1762.4</v>
      </c>
      <c r="H64" s="26">
        <v>1687.2</v>
      </c>
      <c r="I64" s="26">
        <v>75.2</v>
      </c>
      <c r="J64" s="26">
        <f t="shared" si="17"/>
        <v>65385351.229999997</v>
      </c>
      <c r="K64" s="26">
        <v>64731497.229999997</v>
      </c>
      <c r="L64" s="26">
        <v>588468.19999999995</v>
      </c>
      <c r="M64" s="26">
        <v>65385.8</v>
      </c>
      <c r="N64" s="26">
        <f t="shared" si="18"/>
        <v>0</v>
      </c>
      <c r="O64" s="26">
        <v>0</v>
      </c>
      <c r="P64" s="26">
        <v>0</v>
      </c>
      <c r="Q64" s="26">
        <f t="shared" si="19"/>
        <v>0</v>
      </c>
      <c r="R64" s="26">
        <v>0</v>
      </c>
      <c r="S64" s="26">
        <v>0</v>
      </c>
    </row>
    <row r="65" spans="1:19" ht="30" customHeight="1" x14ac:dyDescent="0.25">
      <c r="A65" s="10" t="s">
        <v>107</v>
      </c>
      <c r="B65" s="11" t="s">
        <v>47</v>
      </c>
      <c r="C65" s="25">
        <v>4</v>
      </c>
      <c r="D65" s="25">
        <f t="shared" si="15"/>
        <v>4</v>
      </c>
      <c r="E65" s="25">
        <v>0</v>
      </c>
      <c r="F65" s="25">
        <v>4</v>
      </c>
      <c r="G65" s="26">
        <f t="shared" si="16"/>
        <v>156.1</v>
      </c>
      <c r="H65" s="26">
        <v>0</v>
      </c>
      <c r="I65" s="26">
        <v>156.1</v>
      </c>
      <c r="J65" s="26">
        <f t="shared" si="17"/>
        <v>5771687</v>
      </c>
      <c r="K65" s="26">
        <v>5713970</v>
      </c>
      <c r="L65" s="26">
        <v>51945</v>
      </c>
      <c r="M65" s="26">
        <v>5772</v>
      </c>
      <c r="N65" s="26">
        <f t="shared" si="18"/>
        <v>0</v>
      </c>
      <c r="O65" s="26">
        <v>0</v>
      </c>
      <c r="P65" s="26">
        <v>0</v>
      </c>
      <c r="Q65" s="26">
        <f t="shared" si="19"/>
        <v>0</v>
      </c>
      <c r="R65" s="26">
        <v>0</v>
      </c>
      <c r="S65" s="26">
        <v>0</v>
      </c>
    </row>
    <row r="66" spans="1:19" ht="42.75" customHeight="1" x14ac:dyDescent="0.25">
      <c r="A66" s="10" t="s">
        <v>116</v>
      </c>
      <c r="B66" s="11" t="s">
        <v>57</v>
      </c>
      <c r="C66" s="25">
        <v>77</v>
      </c>
      <c r="D66" s="25">
        <f t="shared" si="15"/>
        <v>33</v>
      </c>
      <c r="E66" s="25">
        <v>21</v>
      </c>
      <c r="F66" s="25">
        <v>12</v>
      </c>
      <c r="G66" s="26">
        <f t="shared" si="16"/>
        <v>696.6</v>
      </c>
      <c r="H66" s="26">
        <v>469.8</v>
      </c>
      <c r="I66" s="26">
        <v>226.8</v>
      </c>
      <c r="J66" s="26">
        <f t="shared" si="17"/>
        <v>62329149.129999995</v>
      </c>
      <c r="K66" s="26">
        <v>46235045.899999999</v>
      </c>
      <c r="L66" s="26">
        <v>16031821.51</v>
      </c>
      <c r="M66" s="26">
        <v>62281.72</v>
      </c>
      <c r="N66" s="26">
        <f t="shared" si="18"/>
        <v>0</v>
      </c>
      <c r="O66" s="26">
        <v>0</v>
      </c>
      <c r="P66" s="26">
        <v>0</v>
      </c>
      <c r="Q66" s="26">
        <f t="shared" si="19"/>
        <v>0</v>
      </c>
      <c r="R66" s="26">
        <v>0</v>
      </c>
      <c r="S66" s="26">
        <v>0</v>
      </c>
    </row>
    <row r="67" spans="1:19" ht="142.5" customHeight="1" x14ac:dyDescent="0.25">
      <c r="A67" s="28"/>
      <c r="B67" s="28"/>
      <c r="C67" s="28"/>
      <c r="D67" s="28"/>
      <c r="E67" s="28"/>
      <c r="F67" s="28"/>
      <c r="G67" s="28"/>
      <c r="H67" s="28"/>
      <c r="I67" s="5"/>
      <c r="J67" s="5"/>
      <c r="K67" s="5"/>
      <c r="L67" s="5"/>
      <c r="M67" s="5"/>
      <c r="N67" s="6"/>
      <c r="O67" s="29"/>
      <c r="P67" s="29"/>
      <c r="Q67" s="29"/>
      <c r="R67" s="29"/>
      <c r="S67" s="29"/>
    </row>
    <row r="68" spans="1:19" ht="15" customHeight="1" x14ac:dyDescent="0.25">
      <c r="A68" s="30" t="s">
        <v>118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</row>
    <row r="69" spans="1:19" ht="15" customHeight="1" x14ac:dyDescent="0.25">
      <c r="A69" s="7"/>
      <c r="B69" s="7"/>
      <c r="C69" s="7"/>
      <c r="D69" s="7"/>
      <c r="E69" s="7"/>
      <c r="F69" s="7"/>
      <c r="G69" s="7"/>
      <c r="H69" s="7"/>
      <c r="I69" s="5"/>
      <c r="J69" s="5"/>
      <c r="K69" s="5"/>
      <c r="L69" s="5"/>
      <c r="M69" s="5"/>
      <c r="N69" s="6"/>
      <c r="O69" s="8"/>
      <c r="P69" s="8"/>
      <c r="Q69" s="8"/>
      <c r="R69" s="9"/>
      <c r="S69" s="9"/>
    </row>
    <row r="70" spans="1:19" ht="15" customHeight="1" x14ac:dyDescent="0.25">
      <c r="A70" s="7"/>
      <c r="B70" s="7"/>
      <c r="C70" s="7"/>
      <c r="D70" s="7"/>
      <c r="E70" s="7"/>
      <c r="F70" s="7"/>
      <c r="G70" s="7"/>
      <c r="H70" s="7"/>
      <c r="I70" s="5"/>
      <c r="J70" s="5"/>
      <c r="K70" s="5"/>
      <c r="L70" s="5"/>
      <c r="M70" s="5"/>
      <c r="N70" s="6"/>
      <c r="O70" s="29"/>
      <c r="P70" s="29"/>
      <c r="Q70" s="29"/>
      <c r="R70" s="31"/>
      <c r="S70" s="31"/>
    </row>
    <row r="71" spans="1:19" ht="15" customHeight="1" x14ac:dyDescent="0.25">
      <c r="A71" s="3"/>
      <c r="B71" s="3"/>
      <c r="C71" s="3"/>
      <c r="D71" s="3"/>
      <c r="E71" s="3"/>
      <c r="F71" s="3"/>
      <c r="G71" s="3"/>
      <c r="H71" s="3"/>
      <c r="I71" s="2"/>
      <c r="J71" s="2"/>
      <c r="K71" s="2"/>
      <c r="L71" s="2"/>
      <c r="M71" s="2"/>
      <c r="P71" s="4"/>
      <c r="Q71" s="4"/>
      <c r="R71" s="4"/>
      <c r="S71" s="4"/>
    </row>
    <row r="76" spans="1:19" x14ac:dyDescent="0.25">
      <c r="G76" s="27"/>
    </row>
    <row r="78" spans="1:19" x14ac:dyDescent="0.25">
      <c r="G78" s="27"/>
    </row>
  </sheetData>
  <sheetProtection formatCells="0" formatColumns="0" formatRows="0" insertColumns="0" insertRows="0" insertHyperlinks="0" deleteColumns="0" deleteRows="0" sort="0" autoFilter="0" pivotTables="0"/>
  <mergeCells count="29">
    <mergeCell ref="Q6:S6"/>
    <mergeCell ref="A8:S8"/>
    <mergeCell ref="A7:S7"/>
    <mergeCell ref="Q1:S1"/>
    <mergeCell ref="Q3:S3"/>
    <mergeCell ref="R11:S11"/>
    <mergeCell ref="J10:M10"/>
    <mergeCell ref="J11:J12"/>
    <mergeCell ref="D10:F10"/>
    <mergeCell ref="G10:I10"/>
    <mergeCell ref="N11:N12"/>
    <mergeCell ref="Q11:Q12"/>
    <mergeCell ref="K11:M11"/>
    <mergeCell ref="O11:P11"/>
    <mergeCell ref="N10:P10"/>
    <mergeCell ref="Q10:S10"/>
    <mergeCell ref="H11:I11"/>
    <mergeCell ref="C10:C12"/>
    <mergeCell ref="B10:B12"/>
    <mergeCell ref="A10:A12"/>
    <mergeCell ref="D11:D12"/>
    <mergeCell ref="G11:G12"/>
    <mergeCell ref="E11:F11"/>
    <mergeCell ref="A67:H67"/>
    <mergeCell ref="Q67:S67"/>
    <mergeCell ref="O67:P67"/>
    <mergeCell ref="A68:S68"/>
    <mergeCell ref="O70:Q70"/>
    <mergeCell ref="R70:S70"/>
  </mergeCells>
  <pageMargins left="0.27559055118110237" right="0.23622047244094491" top="1.1811023622047245" bottom="0.43307086614173229" header="0.9055118110236221" footer="0.31496062992125984"/>
  <pageSetup paperSize="9" scale="40" fitToHeight="0" orientation="landscape" r:id="rId1"/>
  <headerFooter>
    <oddHeader xml:space="preserve">&amp;C&amp;18&amp;P+42 
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3</vt:lpstr>
      <vt:lpstr>'Форма 3'!Заголовки_для_печати</vt:lpstr>
      <vt:lpstr>'Форма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slobodina_ai</cp:lastModifiedBy>
  <cp:lastPrinted>2022-11-10T10:38:14Z</cp:lastPrinted>
  <dcterms:created xsi:type="dcterms:W3CDTF">2006-09-16T00:00:00Z</dcterms:created>
  <dcterms:modified xsi:type="dcterms:W3CDTF">2022-11-10T12:22:16Z</dcterms:modified>
</cp:coreProperties>
</file>